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505" windowHeight="7665" activeTab="1"/>
  </bookViews>
  <sheets>
    <sheet name="Quantri Mang MT" sheetId="4" r:id="rId1"/>
    <sheet name="Computer network administration" sheetId="5" r:id="rId2"/>
  </sheets>
  <definedNames>
    <definedName name="_xlnm.Print_Titles" localSheetId="1">'Computer network administration'!$31:$31</definedName>
    <definedName name="_xlnm.Print_Titles" localSheetId="0">'Quantri Mang MT'!$31:$31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5" i="5" l="1"/>
  <c r="H54" i="5"/>
  <c r="G54" i="5"/>
  <c r="H52" i="5"/>
  <c r="H50" i="5" s="1"/>
  <c r="H51" i="5"/>
  <c r="H48" i="5"/>
  <c r="H46" i="5"/>
  <c r="H44" i="5"/>
  <c r="H43" i="5"/>
  <c r="H41" i="5"/>
  <c r="H39" i="5"/>
  <c r="H37" i="5"/>
  <c r="H35" i="5"/>
  <c r="H34" i="5"/>
  <c r="H33" i="5"/>
  <c r="H32" i="5"/>
  <c r="H31" i="5"/>
  <c r="H30" i="5"/>
  <c r="H29" i="5"/>
  <c r="H28" i="5"/>
  <c r="H27" i="5"/>
  <c r="H26" i="5"/>
  <c r="H25" i="5"/>
  <c r="H24" i="5"/>
  <c r="H23" i="5"/>
  <c r="H22" i="5"/>
  <c r="H21" i="5"/>
  <c r="H19" i="5"/>
  <c r="H17" i="5"/>
  <c r="H16" i="5"/>
  <c r="H14" i="5"/>
  <c r="H12" i="5"/>
  <c r="H10" i="5"/>
  <c r="H9" i="5" l="1"/>
  <c r="G9" i="5" s="1"/>
  <c r="H36" i="5"/>
  <c r="H57" i="5" s="1"/>
  <c r="G54" i="4"/>
  <c r="H35" i="4" l="1"/>
  <c r="H55" i="4" l="1"/>
  <c r="H54" i="4" s="1"/>
  <c r="H52" i="4"/>
  <c r="H51" i="4"/>
  <c r="H48" i="4"/>
  <c r="H46" i="4"/>
  <c r="H44" i="4"/>
  <c r="H43" i="4"/>
  <c r="H41" i="4"/>
  <c r="H39" i="4"/>
  <c r="H37" i="4"/>
  <c r="H50" i="4" l="1"/>
  <c r="H36" i="4"/>
  <c r="H12" i="4" l="1"/>
  <c r="H34" i="4"/>
  <c r="H33" i="4"/>
  <c r="H32" i="4"/>
  <c r="H31" i="4"/>
  <c r="H30" i="4"/>
  <c r="H29" i="4"/>
  <c r="H28" i="4"/>
  <c r="H27" i="4"/>
  <c r="H26" i="4"/>
  <c r="H25" i="4"/>
  <c r="H24" i="4"/>
  <c r="H23" i="4"/>
  <c r="H22" i="4"/>
  <c r="H21" i="4"/>
  <c r="H19" i="4"/>
  <c r="H17" i="4"/>
  <c r="H16" i="4"/>
  <c r="H14" i="4"/>
  <c r="H10" i="4"/>
  <c r="H9" i="4" s="1"/>
  <c r="G9" i="4" s="1"/>
  <c r="H57" i="4" l="1"/>
</calcChain>
</file>

<file path=xl/sharedStrings.xml><?xml version="1.0" encoding="utf-8"?>
<sst xmlns="http://schemas.openxmlformats.org/spreadsheetml/2006/main" count="278" uniqueCount="137">
  <si>
    <t>Bộ</t>
  </si>
  <si>
    <t>Cái</t>
  </si>
  <si>
    <t>STT</t>
  </si>
  <si>
    <t>SSD Enterprise Intel DC S3710 1.2TB SSDSC2BA012T401</t>
  </si>
  <si>
    <t>Thiết bị lưu trữ NAS
QNAP TES-1885U (TES-1885U-D1531-128GR)</t>
  </si>
  <si>
    <t>Security Bundle CISCO 2921-SEC/K9</t>
  </si>
  <si>
    <t>Server DELL PowerEdge R940 Rack Server</t>
  </si>
  <si>
    <t>Security Router CISCO ASA5515-K9</t>
  </si>
  <si>
    <t>Cisco CISCO7206VXR</t>
  </si>
  <si>
    <t>Switch Cisco Catalyst 2960 WS-C2960-48PST-L</t>
  </si>
  <si>
    <t>48-Port Ethernet PoE Switch Cisco Catalyst WS-C3850-48F-E</t>
  </si>
  <si>
    <t>Switch CISCO Catalyst 3750 WS-C3750X-24T-E</t>
  </si>
  <si>
    <t>Switch CISCO Catalyst 2960 WS-C2960-24LC-S</t>
  </si>
  <si>
    <t>Card kết nối WAN CISCO HWIC-2FE</t>
  </si>
  <si>
    <t>Tủ mạng (Rack) Cabinet 19” 20U series 1000 ECP-20W1000</t>
  </si>
  <si>
    <t>Điện thoại IP ATCOM Rainbow 2 LW</t>
  </si>
  <si>
    <t>Điện thoại IP Grandstream DP720 DECT Cordless</t>
  </si>
  <si>
    <t>Điện thoại IP ATCOM AT800DP</t>
  </si>
  <si>
    <t>Tổng đài điện thoại IP XORCOM CXR2047</t>
  </si>
  <si>
    <t>Dinstar VoIP Gateway   DWG2000F-8G</t>
  </si>
  <si>
    <t>MÁY HÀN CHIPSET ZM-5860C</t>
  </si>
  <si>
    <t>Máy hàn cáp quang Sumitomo Z1C</t>
  </si>
  <si>
    <t>Thiết bị lưu trữ HPE MSA 2040 ES SAN DC SFF Storage</t>
  </si>
  <si>
    <t>iMac 27 inch – 3.5QC/ 8GB/ 1TB FD/ RP575</t>
  </si>
  <si>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</si>
  <si>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</si>
  <si>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</si>
  <si>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</si>
  <si>
    <t>DỰ ÁN PHÒNG THỰC HÀNH QUẢN TRỊ MẠNG MÁY TÍNH
Ngành: QUẢN TRỊ MẠNG MÁY TÍNH</t>
  </si>
  <si>
    <t>Danh mục thiết bị</t>
  </si>
  <si>
    <t>Model</t>
  </si>
  <si>
    <t>Hãng SX</t>
  </si>
  <si>
    <t>ĐVT</t>
  </si>
  <si>
    <t>SL</t>
  </si>
  <si>
    <t>Đơn Giá</t>
  </si>
  <si>
    <t>Thành tiền</t>
  </si>
  <si>
    <t>I</t>
  </si>
  <si>
    <t>Phòng thực hành Quản trị Mạng Cơ Bản</t>
  </si>
  <si>
    <t>TES-1885U-D1531-128GR</t>
  </si>
  <si>
    <t>QNAP - Taiwan</t>
  </si>
  <si>
    <t>CPU Intel® Xeon® D-1531 6-core 2.2 GHz processor, Max turbo to 2.7 GHz.
CPU Architecture 64-bit x86
Floating Point Unit 
Encryption Engine  (AES-NI)
System Memory 128 GB RDIMM DDR4 ECC (4 x 32 GB)
Maximum Memory UDIMM: 64 GB (4 x 16 GB)
RDIMM: 128GB (4 x 32 GB)
Memory Slot 4 x Long-DIMM DDR4
32 GB (above) RAM is required for QES operating system.
Flash Memory 4GB (DOM for dual OS)
Drive Bay Front: 12 x 3.5-inch
Rear: 6 x 2.5-inch
Drive Compatibility 3.5-inch bays:
3.5-inch SAS/SATA hard disk drives
2.5-inch SAS/SATA hard disk drives
2.5-inch SAS/SATA solid state drives
2.5-inch bays:
2.5-inch SATA solid state drives
Hot-swappable 
SSD Cache Acceleration Support 
Gigabit Ethernet Port (RJ45) 4
10 Gigabit Ethernet Port 2 x 10GbE SFP+
Jumbo Frame 
PCIe Slot 4
Slot 1: PCIe Gen 3 x8
Slot 2: PCIe Gen 2 x4
Slot 3: PCIe Gen 3 x4
Slot 4: PCIe Gen 3 x4 or PCIe Gen 3 x8
Slot 4 provides the width of PCIe Gen.3 x8 when slot 3 is not in use. Slot 4 then provides the width of PCIe Gen.3 x4 only when an expansion board is installed in slot 3.
USB 3.0 port 2
Form Factor 2U Rackmount
LED Indicators HDD, Status, 10 GbE, LAN, storage expansion port status
Buttons Power, Reset
Dimensions (HxWxD) 88 × 442.5 × 530.5 mm
Weight (Net) 15.34 kg
Weight (Gross) 21.25 kg
Operating temperature 0 - 40 °C (32°F - 104°F)
Relative Humidity 5~95% RH non-condensing, wet bulb: 27˚C (80.6˚F)
Power Supply Unit Redundant/ Hot Swap ATX Power Supply,Input:
47-63 Hz
100-127V~/ 8A
200-240V/ 4A
Output: 450W
Power Consumption: Operating Mode, Typical 229.53 W
Fan 4 x 60mm
Sound Level 58.9 db(A)</t>
  </si>
  <si>
    <t>Dell R940</t>
  </si>
  <si>
    <t>Dell - Mỹ</t>
  </si>
  <si>
    <t>II</t>
  </si>
  <si>
    <t>Phòng thực hành Quản trị Mạng CISCO</t>
  </si>
  <si>
    <t>CISCO ROUTER 2911/K9</t>
  </si>
  <si>
    <t>2911/K9</t>
  </si>
  <si>
    <t>Cisco</t>
  </si>
  <si>
    <t>CISCO ROUTER ISR4351/K9</t>
  </si>
  <si>
    <t>ISR4351/K9</t>
  </si>
  <si>
    <t>CISCO ROUTER 7201</t>
  </si>
  <si>
    <t>CISCO ASA5516-FPWR-K9</t>
  </si>
  <si>
    <t>UNIRACK 27U D1000</t>
  </si>
  <si>
    <t>CISCO SWITCHES WS-C2960S-48LPD-L</t>
  </si>
  <si>
    <t>Switch Cisco Catalyst 3750</t>
  </si>
  <si>
    <t>III</t>
  </si>
  <si>
    <t>Phòng thực hành Thiết kế Đồ họa</t>
  </si>
  <si>
    <t>MÁY QUAY PHIM SONY FDR-AXP55</t>
  </si>
  <si>
    <t>Phòng thực hành Máy tính cơ bản</t>
  </si>
  <si>
    <t>Dell Vostro 3670MT</t>
  </si>
  <si>
    <t>3670MT</t>
  </si>
  <si>
    <t>Model: Vostro 3670MT
CPU: Core i7-8700 (3.2 Ghz Up to 4.6Ghz/12MB)
RAM: 16GB (2x8GB)
HDD: SSD 500GB
Optic Drive: DVDRW
VGA_NVIDIA Geforce GTX_1050 2GB_DDR5
Wireless/Bluetooth/Key&amp;Mouse/Ubuntu
Display LCD 21.5</t>
  </si>
  <si>
    <t>Tổng cộng</t>
  </si>
  <si>
    <t>Phòng</t>
  </si>
  <si>
    <t>iMac - Mỹ</t>
  </si>
  <si>
    <t>• MÁY QUAY PHIM 4K VỚI MÁY CHIẾU TÍCH HỢP 50lm (màn hình lên tới 200inch)
• Đinh dạng ghi hình: XAVC S 4K, XAVC S HD, AVCHD, MP4
• Cảm biến hình ảnh: 1/2.5 type(7.20mm) back-illuminated Exmor R CMOS Sensor
• Độ phân giải ảnh tĩnh: 8.29 MP
• Bộ nhớ trong: Flash Memory 64GB
• Bộ xử lý hình ảnh: BIONZ X
• Ổn định hình ảnh: Balanced Optical SteadyShot w/ Intelligent Active mode(5-axis)
• Ống kính: ZEISS Vario-Sonnar T*
• Tiêu cự góc nhìn (qui đổi 35mm): 26.8mm
• Khẩu độ: 2.0 - 3.8
• Zoom quang học: 20x
• Zoom rõ ảnh: 30x (4K), 40x (HD) (zoom KTS: 250x)
• Âm thanh: 2ch (XAVC S), 5.1ch (AVCHD)
• Tính năng nâng cao: Quay phim chuyển động nhanh, Ghi hình tốc độ cao, Ghi hình timelapse ở định dạng 4K, Golf Shot, Night Shot (Quay phim ban đêm), Khóa lấy nét, Giảm ồn giọng nói. Chống rung.
• Wifi/NFC: Có.
• Màn hình LCD: Xtra Fine LCD™ display(921,600dots). Wide(16:9), 3.0 type, cảm ứng.
• Khung ngắm điện tử: 0.24 type, 1,555,200dots
• Thời lượng ghi hình: khoảng 75 phút (XAVC S 4K 30p), khoảng 105 phút (AVCHD FH)
• Thẻ nhớ tương thích:
• + Đinh dạng XAVC S 4K(100Mbps): SDXC Memory Card(UHS-I U3 trở lên) XAVC S 4K(60Mbps) : SDXC Memory Card(Class10 trở lên) XAVC S HD : SDXC Memory Card(Class10 trở lên)
• + Định dạng AVCHD, ảnh tĩnh : Memory Stick PRO Duo (Mark 2), Memory Stick PRO-HG Duo, Memory Stick XC-HG Duo, SD/SDHC/SDXC Memory Card (Class 4 trở lên)
• Kích thước: khoảng 77mm x 80.5mm x 166.5mm
• Trọng lượng: khoảng 565g (không bao gồm pin)
• Phụ kiện đi kèm: pin NP-FV70, AC Adaptor, cáp HDMI (mirco), Cáp USB tích hợp kết nối, Power cord, thẻ nhớ SR-16GB</t>
  </si>
  <si>
    <t>Sony - Nhật Bản</t>
  </si>
  <si>
    <t>FDR-AXP55</t>
  </si>
  <si>
    <t>ASA5516-FPWR-K9</t>
  </si>
  <si>
    <t>27U</t>
  </si>
  <si>
    <t>Unirack - Việt Nam</t>
  </si>
  <si>
    <t>WS-C2960S-48LPD-L</t>
  </si>
  <si>
    <t>Switch Cisco WS-C3750X-48T-L Catalyst 3750X 48 Port Data LAN Base 
Switch Layer 3, 48 Port 10/100/1000 Mbps, support 4 modules GE/10GE</t>
  </si>
  <si>
    <t>Loại thiết bị: Chuyển mạch - 48 cổng - Quản lý
Loại Enclosure:Tủ rack-mountable - 1U
Cổng: 48 x 10/100/1000 + 2 x 10 Gigabit SFP +
Cấp nguồn qua Ethernet (PoE): 370 Watts
Hiệu suất: Khả năng chuyển mạch: 176 Gbps
Hiệu suất chuyển tiếp (kích thước gói 64 byte): 101.2 Mpps
Kích thước bảng địa chỉ MAC: 8K mục nhập
Giao thức Quản lý Từ xa SNMP 1, SNMP 2, RMON 1, RMON 2, RMON 3, RMON 9, Telnet, SNMP 3, SNMP 2c, HTTP, HTTPS, TFTP, SSH
Thuật toán mã hóa: SSL
Phương pháp xác thực: Secure Shell (SSH), RADIUS, TACACS +
Tiêu chuẩn tuân thủ: Chuẩn IEEE 802.3, IEEE 802.3u, IEEE 802.3z, IEEE 802.3ab, IEEE 802.1p, IEEE 802.3ab, IEEE 802.1p, IEEE 802.3af, IEEE 802.3x, IEEE 802.3ad (LACP), IEEE 802.1w, IEEE 802.1x, IEEE 802.1s, IEEE 802.3ah, IEEE 802.1ab (LLDP), IEEE 802.3at
RAM: 128 MB
Bộ nhớ flash: Flash 64 MB</t>
  </si>
  <si>
    <t>WSMR19</t>
  </si>
  <si>
    <t>Studica - Canada</t>
  </si>
  <si>
    <t>Mobile robot Worldskill</t>
  </si>
  <si>
    <t>K2R80A</t>
  </si>
  <si>
    <t xml:space="preserve">Capacity  48 TB Raw
Supported 
Form factor  2U 
Storage expansion options  HPE MSA 2040 Energy Star LFF Disk Enclosure or D2700 2.5-inch disk enclosure 
Systems Insight Manager support  Yes 
SAN backup support  Yes 
Clustering support  Windows, Linux, HP-UX, OpenVMS 
Host interface  16 Gb /8 Gb Fibre Channel/1 GbE /10 GbE iSCSI (4) Ports per controller
Included 
Drive description  (24) SFF SAS/MDL SAS/SSD 
Storage controller  (2) MSA 2040 SAN Controller 
Compatible operating systems  Microsoft Windows Server 2012
Microsoft Windows 2008
Microsoft Windows Hyper-V
HP-UX
Red Hat Linux
SUSE Linux
VMware ESXi 5.x
VMware ESXi 6.x
Detailed information available at: http://www.hp.com/storage/spock 
Product dimensions (H x W x D)  29 x 26 x 11 in </t>
  </si>
  <si>
    <t>HP - Mỹ</t>
  </si>
  <si>
    <t xml:space="preserve">2x Intel® Xeon® Gold 6126 2.6G,12C/24T,10.4GT/s, 19.25M Cache,Turbo,HT (125W) DDR4-2666
2 x 16GB RDIMM, 2666MT/s, Dual Rank
Hard Drive : None 2.5”
PERC H730P RAID Controller, 12Gb/s SAS, 2Gb NV Cache, Adapter (RAID 0,1,5,6,10,50,60)
Broadcom 57416 2 Port 10Gb Base-T + 5720 2 Port 1Gb Base-T, rNDC
iDRAC9 Enterprise with OME Server Configuration Management
OpenManage Integrations: Microsoft® System Center; VMware® vCenter™; BMC software (available from BMC)
24 x 2.5” SAS/SATA (HDD/SSD) with up to 12 NVMe PCIe SSD, max 122TB
Dual, Hot-plug, Redundant Power Supply (1+1), 1600W, 250 Volt Power Cord
C13 to C14, PDU Style, 12 AMP, 6.5 Feet (2m) Power Cord
Form factor: Rack (3U)Rack (2U), ReadyRails™ Sliding Rails 
Warranty : 3 Year ProSupport and NBD On-site Service
</t>
  </si>
  <si>
    <t>Intel - Mỹ</t>
  </si>
  <si>
    <t>Cisco ASA 5500 Edition Bundle ASA5515-K9 ASA 5515-X with SW, 6GE Data, 1GE Mgmt, AC, 3DES/AES</t>
  </si>
  <si>
    <t>ASA5515-K9</t>
  </si>
  <si>
    <t>Mã sản phẩm: 7206VXR / NPE-G2
Mô tả sản phẩm: Cisco 7206VXR với NPE-G2 bao gồm Cổng 3GigE / FE / E và IP SW
Bộ nhớ DRAM: 1 GB DDR SDRAM
Bộ nhớ flash: 256 MB
Kích thước (WxDxH): 42,7 cm x 43,2 cm x 13,3 cm</t>
  </si>
  <si>
    <t>7206VXR/NPE-G2</t>
  </si>
  <si>
    <t>2921-SEC/K9</t>
  </si>
  <si>
    <t>WS-C3750X-24T-E</t>
  </si>
  <si>
    <t>WS-C2960-48PST-L</t>
  </si>
  <si>
    <t>WS-C3850-48F-E</t>
  </si>
  <si>
    <t>WS-C2960-24LC-S</t>
  </si>
  <si>
    <t xml:space="preserve"> HWIC-2FE</t>
  </si>
  <si>
    <t>ECP-20W1000</t>
  </si>
  <si>
    <t xml:space="preserve"> XORCOM CXR2047</t>
  </si>
  <si>
    <t>IV</t>
  </si>
  <si>
    <t>No.</t>
  </si>
  <si>
    <t>List of equipment</t>
  </si>
  <si>
    <t>Manufacturer</t>
  </si>
  <si>
    <t>Unit</t>
  </si>
  <si>
    <t>Quantity</t>
  </si>
  <si>
    <t>Unit price</t>
  </si>
  <si>
    <t>Total</t>
  </si>
  <si>
    <t>PROJECT OF COMPUTER NETWORK ADMINISTRATION PRACTICE ROOM
Specialized in COMPUTER NETWORK ADMINISTRATION</t>
  </si>
  <si>
    <t>Basic Computer Network Administration Room</t>
  </si>
  <si>
    <t>NAS QNAP TES-1885U (TES-1885U-D1531-128GR)</t>
  </si>
  <si>
    <t>unit</t>
  </si>
  <si>
    <t>Dell - USA</t>
  </si>
  <si>
    <t>HPE MSA 2040 ES SAN DC SFF Storage</t>
  </si>
  <si>
    <t>Set</t>
  </si>
  <si>
    <t>Code: 7206VXR / NPE-G2
Cisco 7206VXR with NPE-G2 include 3GigE / FE / E và IP SW
DRAM: 1 GB DDR SDRAM
Flash Memory: 256 MB
Size (WxDxH): 42,7 cm x 43,2 cm x 13,3 cm</t>
  </si>
  <si>
    <t>WAN Card CISCO HWIC-2FE</t>
  </si>
  <si>
    <t>Cabinet Rack 19” 20U series 1000 ECP-20W1000</t>
  </si>
  <si>
    <t>Telecom call center IP XORCOM CXR2047</t>
  </si>
  <si>
    <t>IP Telephone ATCOM Rainbow 2 LW</t>
  </si>
  <si>
    <t>IP Telephone Grandstream DP720 DECT Cordless</t>
  </si>
  <si>
    <t>IP Telephone ATCOM AT800DP</t>
  </si>
  <si>
    <t>CHIPSET welding machine ZM-5860C</t>
  </si>
  <si>
    <t>Optical cable welding machine Sumitomo Z1C</t>
  </si>
  <si>
    <t>CISCO Network Administration Room</t>
  </si>
  <si>
    <t>Code: Cisco ISR4351 / K9
Bandwith: 200 Mb/s đến 400 Mb/s
Number of WAN/LAN 10/100/1000 onboard: 3
RJ-45 ports: 3
SFP ports: 3
SM-X slots: 2
NIM slots: 3
ISC slot onboard: 1
Memory: 4GB (default)/16GB (maximum)
Flash memory: 4GB (default)/16GB (maximum)
Power Suply: AC, DC (route) and PoE
Rack height: 2 RU
Size (H x W x D): 43,9 x 438,15 x 507,2 mm</t>
  </si>
  <si>
    <t>Code: CISCO 7201
Describe: Cisco 7201 frame, 1GB memory, P/S port, Flash 256MB
Processor: Motorola Freescale 7448 1,67 GHz
Duty: 2.000.000 pps up
DRAM: Default 1 GB (maximum 2 GB)
Flash memory: Default 64 MB (maximum 256 MB)
Size(H x W x D): 1,75 x 19 x 16,9 inch (4,44 x 48,26 x 42,93 cm)
Weight: ~ 16,5 lb (7,48 kg)</t>
  </si>
  <si>
    <t>Manufacturer: Unirack Việt Nam
Product: Rack 27U D1000
Code: UNR-27U1000
Standard: DIN 41494, IEC 297, EIA RS-310, EIA-310-D
Weight: 500 - 800kg
Material: steel plate 1,5mm - 2mm, antirust, powder coating.
Radiator system: 4 radiator fan 120mm,20W/220VAC
Door: 4 doors on four sides. The front door of honeycomb mesh has 90% ventilation. The back doors and sides are designed to have a key and hook for easy removable. The wing blades are airtightly meshed to help circulate the air in the cabinet.
Standard bar system and cabinet bottom: Standard bar bearing high, 2mm steel.The bottom of the cabinet has an adjustable stand, bears a large load, and attaches 4 wheels to help move easily and smoothly.</t>
  </si>
  <si>
    <t>Type of device: Switches - 48 cổng
Enclosure: rack-mountable - 1U
Ports: 48 x 10/100/1000 + 2 x 10 Gigabit SFP +
Power supply (PoE): 370 Watts
Efficiency: Switching ability: 176 Gbps
Transition performance(64 byte): 101.2 Mpps
MAC address size: 8K
Remote Management Protocol SNMP 1, SNMP 2, RMON 1, RMON 2, RMON 3, RMON 9, Telnet, SNMP 3, SNMP 2c, HTTP, HTTPS, TFTP, SSH
Coding algorithm: SSL
Authentication method: Secure Shell (SSH), RADIUS, TACACS +
Standard: IEEE 802.3, IEEE 802.3u, IEEE 802.3z, IEEE 802.3ab, IEEE 802.1p, IEEE 802.3ab, IEEE 802.1p, IEEE 802.3af, IEEE 802.3x, IEEE 802.3ad (LACP), IEEE 802.1w, IEEE 802.1x, IEEE 802.1s, IEEE 802.3ah, IEEE 802.1ab (LLDP), IEEE 802.3at
RAM: 128 MB
Flash memory: Flash 64 MB</t>
  </si>
  <si>
    <t>Video Camera SONY FDR-AXP55</t>
  </si>
  <si>
    <t>Graphic design Room</t>
  </si>
  <si>
    <t>Room</t>
  </si>
  <si>
    <t>Basic Computer Room</t>
  </si>
  <si>
    <t xml:space="preserve">• 4K Video Camera with integrated projector 50lm (Screen size upto 200inches)
• Recording format: XAVC S 4K, XAVC S HD, AVCHD, MP4
• Image sensor: 1/2.5 type(7.20mm) back-illuminated Exmor R CMOS Sensor
• Still image resolution: 8.29 MP
• Memory built-in: Flash Memory 64GB
• Image processor: BIONZ X
• Image stabilization: Balanced Optical SteadyShot w/ Intelligent Active mode(5-axis)
• Lens: ZEISS Vario-Sonnar T*
• Focal angle of view (35mm exchange): 26.8mm
• Aperture: 2.0 - 3.8
• Optical Zoom: 20x
• Zoom: 30x (4K), 40x (HD) (digital zoom: 250x)
• Sound: 2ch (XAVC S), 5.1ch (AVCHD)
• Advanced features: High-speed movie recording, High-speed recording, Timelapse recording in 4K, Golf Shot, Night Shot, Focus lock, Voice noise reduction. Anti-vibration.
• Wifi/NFC: Yes.
• LCD screen: Xtra Fine LCD™ display(921,600dots). Wide(16:9), 3.0 type, touch screen.
• Electronic viewfinder: 0.24 type, 1,555,200dots
• Recording time: about 75 minutes (XAVC S 4K 30p), about 105 minutes (AVCHD FH)
• Compatible memory cards:
• + Format XAVC S 4K(100Mbps): SDXC Memory Card(UHS-I U3 up) XAVC S 4K(60Mbps) : SDXC Memory Card(Class10 up) XAVC S HD : SDXC Memory Card(Class10 up)
• + Format AVCHD, still image : Memory Stick PRO Duo (Mark 2), Memory Stick PRO-HG Duo, Memory Stick XC-HG Duo, SD/SDHC/SDXC Memory Card (Class 4 up)
• Size:  77mm x 80.5mm x 166.5mm
• Weight: 565g (Battery not included)
• Accessories included:  NP-FV70 battery, AC Adaptor, HDMI (mirco) cable, Integrated USB connection cable, Power cord, SR memory stick-16GB"
</t>
  </si>
  <si>
    <t>Sony -Japan</t>
  </si>
  <si>
    <t>iMac - USA</t>
  </si>
  <si>
    <t>CPU Intel® Xeon® D-1531 Bộ xử lý 6 nhân 2.2 GHz, turbo tối đa đến 2.7 GHz.
Kiến trúc CPU 64-bit x86
Đơn vị Điểm Nổi - Floating Point
Công cụ mã hóa (AES-NI)
Bộ nhớ hệ thống 128 GB RDIMM DDR4 ECC (4 x 32 GB)
Bộ nhớ tối đa UDIMM: 64 GB (4 x 16 GB)
RDIMM: 128GB (4 x 32 GB)
Khe cắm bộ nhớ 4 x DIMM DDR4 dài
Cần có RAM 32 GB (ở trên) cho hệ điều hành QES.
Bộ nhớ flash 4GB (DOM cho hệ điều hành kép)
Khay ổ đĩa phía trước: 12 x 3,5 inch
Khay ổ đĩa phía sau: 6 x 2,5 inch
Ổ đĩa tương thích khay 3,5 inch:
Ổ đĩa cứng SAS / SATA 3,5 inch
Ổ đĩa cứng 2,5 inch SAS / SATA
Ổ đĩa SSD 2,5 inch SAS / SATA
Khay 2,5 inch:
Ổ đĩa cứng 2,5 inch SATA
Hoán đổi nóng
Hỗ trợ tăng tốc bộ nhớ cache SSD
Cổng Gigabit Ethernet (RJ45) 4
Cổng Ethernet 10 Gigabit 2 x 10GbE SFP +
Khung Jumbo
Khe cắm PCIe 4
Khe 1: PCIe Gen 3 x8
Khe 2: PCIe Gen 2 x4
Khe 3: PCIe Gen 3 x4
Khe 4: PCIe Gen 3 x4 hoặc PCIe Gen 3 x8
Khe 4 cung cấp chiều rộng của PCIe Gen.3 x8 khi khe 3 không được sử dụng. Khe 4 sau đó chỉ cung cấp chiều rộng của PCIe Gen.3 x4 khi bảng mở rộng được cài đặt trong khe 3.
Cổng USB 3.0 2
Form Factor 2U Rackmount
Đèn LED chỉ báo HDD, Trạng thái, 10 GbE, LAN, trạng thái cổng mở rộng lưu trữ
Nút nguồn, Đặt lại
Kích thước (HxWxD) 88 × 442,5 × 530,5 mm
Trọng lượng (thuần) 15,34 kg
Trọng lượng (Tổng) 21,25 kg
Nhiệt độ hoạt động 0 - 40 ° C (32 ° F - 104 ° F)
Độ ẩm tương đối 5 ~ 95% rh không ngưng tụ, bầu ướt: 27˚C (80,6˚F)
Đơn vị cung cấp năng lượng Dự phòng / trao đổi nóng ATX Cung cấp năng lượng, đầu vào:
47-63 Hz
100-127V ~ / 8
200-240V / 4A
Công suất: 450W
Tiêu thụ điện năng: Chế độ hoạt động, điển hình 229,53 W
Quạt 4 x 60mm
Mức âm thanh 58,9 db (A)</t>
  </si>
  <si>
    <t>2 bộ Intel® Xeon® Gold 6126 2.6G, 12C/24T, 10,4GT/s, Bộ nhớ cache 19,25M, Turbo, HT (125W) DDR4-2666
2 x 16GB RDIMM, 2666MT/s, khe cắm kép
Ổ cứng: Không 2.5 2.5
Bộ điều khiển RAID PERC H730P, 12Gb/s SAS, Bộ nhớ cache 2Gb NV, Bộ điều hợp (RAID 0,1,5,6,10,50,60)
Broadcom 57416 2 Cổng 10Gb Base-T + 5720 2 Cổng 1Gb Base-T, rNDC
iDRAC9 Enterprise với Quản lý cấu hình máy chủ OME
Tích hợp OpenManage: Trung tâm hệ thống Microsoft®; VMware® vCenter ™; Phần mềm BMC (có sẵn từ BMC)
24 x 2,5 LỚP SAS / SATA (HDD / SSD) với tối đa 12 NVMe PCIe SSD, tối đa 122TB
Bộ nguồn kép, phích cắm nóng, nguồn dự phòng (1 + 1), Dây nguồn 1600W, 250 Volt
C13 đến C14, Kiểu PDU, Dây nguồn 12 AMP, 6,5 feet (2m)
Hình thức: Giá đỡ (3U) Giá đỡ (2U), Đường ray trượt ReadyRails ™
Bảo hành: 3 năm ProSupport và NBD Dịch vụ tại chỗ</t>
  </si>
  <si>
    <t>Công suất 48 TB Raw
Được hỗ trợ
Hình thức 2U
Tùy chọn mở rộng lưu trữ HPE MSA 2040 Energy Star LFF đĩa hoặc vỏ đĩa D2700 2,5 inch
Hỗ trợ hệ thống quản lý Insight System: Có
Hỗ trợ sao lưu SAN: Có
Hỗ trợ phân cụm Windows, Linux, HP-UX, OpenVMS
Giao diện máy chủ 16 Gb/8 Gb Kênh sợi quang/1 GbE/10 GbE iSCSI (4) Cổng trên mỗi bộ điều khiển
Đã bao gồm:
Ổ đĩa (24) SFF SAS/MDL SAS/SSD
Bộ điều khiển lưu trữ (2) Bộ điều khiển SAN MSA 2040
Hệ điều hành tương thích Microsoft: Windows Server 2012
Microsoft Windows 2008
Microsoft Windows Hyper-V
HP-UX
Red Hat Linux
SUSE Linux
VMware ESXi 5.x
VMware ESXi 6.x
Kích thước sản phẩm (H x W x D) 29 x 26 x 11 in</t>
  </si>
  <si>
    <t>Gói ASA 5500 của Cisco ASA5515-K9 ASA 5515-X với SW, Dữ liệu 6GE, 1GE Mgmt, AC, 3DES / AES</t>
  </si>
  <si>
    <t>"-Nhà sản xuất: Cisco Systems, Inc
-Số hiệu: CISCO2911 / K9
-Sản phẩm loại: Bộ định tuyến
-Hình thức: Bên ngoài - mô-đun - 2U
-Kích thước (WxDxH): 43,8 cm x 30,5 cm x 8,9 cm
-Trọng lượng: 8.2 kg
Bộ nhớ -DRAM: 512 MB (đã cài đặt)/2 GB (tối đa)
Bộ nhớ -Flash: 256 MB (đã cài đặt)/8 GB (tối đa)
Giao thức định tuyến: OSPF, IS-IS, BGP, EIGRP, DVMRP, PIM-SM, IGMPv3, GRE, PIM-SSM, định tuyến IPv4 tĩnh, định tuyến IPv6 tĩnh
Giao thức liên kết dữ liệu: Ethernet, Ethernet nhanh, Gigabit Ethernet
Giao thức quản lý -Remote: SNMP, RMON
-Tính năng: Cơ sở IP Cisco IOS, bảo vệ tường lửa, hỗ trợ VPN, hỗ trợ MPLS, hỗ trợ Syslog, hỗ trợ IPv6
- Xếp hàng công bằng theo trọng số dựa trên kính (CBWFQ), Phát hiện sớm ngẫu nhiên có trọng số (WRED)
-Các tiêu chuẩn toàn diện: IEEE 802.1Q, IEEE 802.3af, IEEE 802.3ah, IEEE 802.1ah, IEEE 802.1ag
-Điện năng: AC 120/230V (50/60 Hz)"</t>
  </si>
  <si>
    <t>Model: Vostro 3670MT
CPU: Core i7-8700 (3,2 Ghz Lên tới 4,6Ghz / 12MB)
RAM: 16GB (2x8GB)
Ổ cứng: SSD 500GB
Ổ đĩa quang: DVDRW
VGA_NVIDIA Geforce GTX_1050 2GB_DDR5
Không dây / Bluetooth / Khóa &amp; Chuột / Ubuntu
Màn hình LCD 21,5</t>
  </si>
  <si>
    <t>Switch Cisco WS-C3750X-48T-L Catalyst 3750X 48 cổng LAN
Chuyển đổi Lớp 3, 48 Cổng 10/100/1000 Mbps, hỗ trợ 4 mô-đun GE/10GE</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</si>
</sst>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_(* #,##0_);_(* \(#,##0\);_(* &quot;-&quot;??_);_(@_)"/>
    <numFmt numFmtId="170" formatCode="\$#,##0\ ;\(\$#,##0\)"/>
    <numFmt numFmtId="171" formatCode="#,"/>
    <numFmt numFmtId="172" formatCode="#,##0\ &quot;DM&quot;;\-#,##0\ &quot;DM&quot;"/>
    <numFmt numFmtId="173" formatCode="0.000%"/>
    <numFmt numFmtId="174" formatCode="&quot;￥&quot;#,##0;&quot;￥&quot;\-#,##0"/>
    <numFmt numFmtId="175" formatCode="00.000"/>
    <numFmt numFmtId="176" formatCode="_(* #,##0.0_);_(* \(#,##0.0\);_(* &quot;-&quot;??_);_(@_)"/>
  </numFmts>
  <fonts count="27">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3"/>
      <name val="Times New Roman"/>
      <family val="1"/>
    </font>
    <font>
      <sz val="13"/>
      <name val="Times New Roman"/>
      <family val="1"/>
    </font>
    <font>
      <b/>
      <sz val="11"/>
      <name val="Times New Roman"/>
      <family val="1"/>
    </font>
    <font>
      <sz val="11"/>
      <color theme="1"/>
      <name val="Times New Roman"/>
      <family val="1"/>
    </font>
    <font>
      <b/>
      <sz val="12"/>
      <color theme="1"/>
      <name val="Times New Roman"/>
      <family val="1"/>
    </font>
    <font>
      <b/>
      <sz val="11"/>
      <color theme="1"/>
      <name val="Times New Roman"/>
      <family val="1"/>
    </font>
    <font>
      <sz val="12"/>
      <color theme="1"/>
      <name val="Times New Roman"/>
      <family val="1"/>
    </font>
    <font>
      <sz val="18"/>
      <color theme="3"/>
      <name val="Calibri Light"/>
      <family val="2"/>
      <scheme val="major"/>
    </font>
    <font>
      <sz val="11"/>
      <name val="Times New Roman"/>
      <family val="1"/>
    </font>
    <font>
      <b/>
      <sz val="18"/>
      <color theme="1"/>
      <name val="Times New Roman"/>
      <family val="1"/>
    </font>
    <font>
      <b/>
      <sz val="11"/>
      <color rgb="FF000000"/>
      <name val="Arial"/>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59999389629810485"/>
        <bgColor indexed="64"/>
      </patternFill>
    </fill>
  </fills>
  <borders count="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62">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0" fontId="2" fillId="0" borderId="0"/>
    <xf numFmtId="0" fontId="23" fillId="0" borderId="0" applyNumberFormat="0" applyFill="0" applyBorder="0" applyAlignment="0" applyProtection="0"/>
    <xf numFmtId="43" fontId="3" fillId="0" borderId="0" applyFont="0" applyFill="0" applyBorder="0" applyAlignment="0" applyProtection="0"/>
  </cellStyleXfs>
  <cellXfs count="40">
    <xf numFmtId="0" fontId="0" fillId="0" borderId="0" xfId="0"/>
    <xf numFmtId="0" fontId="19" fillId="0" borderId="0" xfId="0" applyFont="1"/>
    <xf numFmtId="0" fontId="24" fillId="2" borderId="0" xfId="0" applyFont="1" applyFill="1" applyBorder="1"/>
    <xf numFmtId="0" fontId="0" fillId="2" borderId="0" xfId="0" applyFill="1"/>
    <xf numFmtId="0" fontId="18" fillId="2" borderId="0" xfId="0" applyFont="1" applyFill="1" applyBorder="1" applyAlignment="1">
      <alignment horizontal="center"/>
    </xf>
    <xf numFmtId="0" fontId="18" fillId="2" borderId="0" xfId="0" applyFont="1" applyFill="1" applyBorder="1"/>
    <xf numFmtId="0" fontId="18" fillId="2" borderId="0" xfId="0" applyFont="1" applyFill="1" applyBorder="1" applyAlignment="1">
      <alignment horizontal="right"/>
    </xf>
    <xf numFmtId="0" fontId="18" fillId="2" borderId="0" xfId="0" applyFont="1" applyFill="1" applyBorder="1" applyAlignment="1">
      <alignment horizontal="center" vertical="center" wrapText="1"/>
    </xf>
    <xf numFmtId="0" fontId="18" fillId="2" borderId="0" xfId="0" applyFont="1" applyFill="1" applyBorder="1" applyAlignment="1">
      <alignment horizontal="right" vertical="center" wrapText="1"/>
    </xf>
    <xf numFmtId="0" fontId="25" fillId="2" borderId="0" xfId="60" applyFont="1" applyFill="1" applyBorder="1" applyAlignment="1">
      <alignment horizontal="centerContinuous" vertical="center" wrapText="1"/>
    </xf>
    <xf numFmtId="0" fontId="21" fillId="2" borderId="0" xfId="0" applyFont="1" applyFill="1" applyBorder="1" applyAlignment="1">
      <alignment horizontal="centerContinuous" vertical="center" wrapText="1"/>
    </xf>
    <xf numFmtId="0" fontId="21" fillId="2" borderId="0" xfId="0" applyFont="1" applyFill="1" applyBorder="1" applyAlignment="1">
      <alignment horizontal="centerContinuous"/>
    </xf>
    <xf numFmtId="0" fontId="16" fillId="2" borderId="4" xfId="1" applyFont="1" applyFill="1" applyBorder="1" applyAlignment="1">
      <alignment horizontal="center" vertical="center" wrapText="1"/>
    </xf>
    <xf numFmtId="176" fontId="16" fillId="2" borderId="4" xfId="2" applyNumberFormat="1" applyFont="1" applyFill="1" applyBorder="1" applyAlignment="1">
      <alignment horizontal="center" vertical="center" wrapText="1"/>
    </xf>
    <xf numFmtId="0" fontId="16" fillId="2" borderId="5" xfId="1" applyFont="1" applyFill="1" applyBorder="1" applyAlignment="1">
      <alignment horizontal="center" vertical="center" wrapText="1"/>
    </xf>
    <xf numFmtId="0" fontId="20" fillId="3" borderId="3" xfId="0" applyFont="1" applyFill="1" applyBorder="1" applyAlignment="1">
      <alignment horizontal="center" vertical="center"/>
    </xf>
    <xf numFmtId="0" fontId="20" fillId="3" borderId="3" xfId="0" applyFont="1" applyFill="1" applyBorder="1" applyAlignment="1">
      <alignment horizontal="left" vertical="center" wrapText="1"/>
    </xf>
    <xf numFmtId="0" fontId="20" fillId="3" borderId="3" xfId="0" applyFont="1" applyFill="1" applyBorder="1" applyAlignment="1">
      <alignment horizontal="center" vertical="center" wrapText="1"/>
    </xf>
    <xf numFmtId="3" fontId="20" fillId="3" borderId="3" xfId="0" applyNumberFormat="1" applyFont="1" applyFill="1" applyBorder="1" applyAlignment="1">
      <alignment horizontal="right" vertical="center"/>
    </xf>
    <xf numFmtId="0" fontId="22" fillId="0" borderId="0" xfId="0" applyFont="1" applyFill="1" applyAlignment="1">
      <alignment vertical="center"/>
    </xf>
    <xf numFmtId="0" fontId="20" fillId="4" borderId="3" xfId="0" applyFont="1" applyFill="1" applyBorder="1" applyAlignment="1">
      <alignment horizontal="center" vertical="center"/>
    </xf>
    <xf numFmtId="0" fontId="20" fillId="4" borderId="3" xfId="0" applyFont="1" applyFill="1" applyBorder="1" applyAlignment="1">
      <alignment horizontal="center" vertical="center" wrapText="1"/>
    </xf>
    <xf numFmtId="169" fontId="20" fillId="4" borderId="6" xfId="61" applyNumberFormat="1" applyFont="1" applyFill="1" applyBorder="1" applyAlignment="1">
      <alignment horizontal="center" vertical="center"/>
    </xf>
    <xf numFmtId="169" fontId="20" fillId="4" borderId="3" xfId="61" applyNumberFormat="1" applyFont="1" applyFill="1" applyBorder="1" applyAlignment="1">
      <alignment horizontal="center" vertical="center"/>
    </xf>
    <xf numFmtId="3" fontId="20" fillId="0" borderId="3" xfId="0" applyNumberFormat="1" applyFont="1" applyFill="1" applyBorder="1" applyAlignment="1">
      <alignment horizontal="right" vertical="center"/>
    </xf>
    <xf numFmtId="0" fontId="20" fillId="0" borderId="3" xfId="0" applyFont="1" applyFill="1" applyBorder="1" applyAlignment="1">
      <alignment horizontal="center" vertical="center"/>
    </xf>
    <xf numFmtId="0" fontId="20" fillId="0" borderId="3" xfId="0" applyFont="1" applyFill="1" applyBorder="1" applyAlignment="1">
      <alignment horizontal="left" vertical="center" wrapText="1"/>
    </xf>
    <xf numFmtId="0" fontId="17" fillId="2" borderId="4" xfId="1" applyFont="1" applyFill="1" applyBorder="1" applyAlignment="1">
      <alignment horizontal="left" vertical="center" wrapText="1"/>
    </xf>
    <xf numFmtId="0" fontId="20" fillId="0" borderId="4" xfId="0" applyFont="1" applyFill="1" applyBorder="1" applyAlignment="1">
      <alignment horizontal="center" vertical="center"/>
    </xf>
    <xf numFmtId="0" fontId="20" fillId="0" borderId="4" xfId="0" applyFont="1" applyFill="1" applyBorder="1" applyAlignment="1">
      <alignment horizontal="left" vertical="center" wrapText="1"/>
    </xf>
    <xf numFmtId="3" fontId="20" fillId="0" borderId="4" xfId="0" applyNumberFormat="1" applyFont="1" applyFill="1" applyBorder="1" applyAlignment="1">
      <alignment horizontal="right" vertical="center"/>
    </xf>
    <xf numFmtId="0" fontId="22" fillId="0" borderId="4" xfId="0" quotePrefix="1" applyFont="1" applyFill="1" applyBorder="1" applyAlignment="1">
      <alignment horizontal="left" vertical="center" wrapText="1"/>
    </xf>
    <xf numFmtId="0" fontId="22" fillId="0" borderId="4" xfId="0" applyFont="1" applyFill="1" applyBorder="1" applyAlignment="1">
      <alignment horizontal="left" vertical="center" wrapText="1"/>
    </xf>
    <xf numFmtId="0" fontId="20" fillId="4" borderId="3" xfId="0" applyFont="1" applyFill="1" applyBorder="1" applyAlignment="1">
      <alignment horizontal="left" vertical="center" wrapText="1"/>
    </xf>
    <xf numFmtId="3" fontId="20" fillId="4" borderId="3" xfId="0" applyNumberFormat="1" applyFont="1" applyFill="1" applyBorder="1" applyAlignment="1">
      <alignment horizontal="right" vertical="center"/>
    </xf>
    <xf numFmtId="0" fontId="22" fillId="0" borderId="3" xfId="0" applyFont="1" applyFill="1" applyBorder="1" applyAlignment="1">
      <alignment horizontal="left" vertical="center" wrapText="1"/>
    </xf>
    <xf numFmtId="0" fontId="21" fillId="0" borderId="3" xfId="0" applyFont="1" applyBorder="1" applyAlignment="1">
      <alignment horizontal="center" vertical="top" wrapText="1"/>
    </xf>
    <xf numFmtId="0" fontId="26" fillId="0" borderId="0" xfId="0" applyFont="1" applyAlignment="1">
      <alignment vertical="center" wrapText="1"/>
    </xf>
    <xf numFmtId="3" fontId="0" fillId="0" borderId="0" xfId="0" applyNumberFormat="1"/>
    <xf numFmtId="0" fontId="20" fillId="0" borderId="0" xfId="0" applyFont="1" applyFill="1" applyAlignment="1">
      <alignment horizontal="center" vertical="center"/>
    </xf>
  </cellXfs>
  <cellStyles count="62">
    <cellStyle name="Comma 10 3" xfId="3"/>
    <cellStyle name="Comma 2" xfId="4"/>
    <cellStyle name="Comma 2 2" xfId="5"/>
    <cellStyle name="Comma 2 2 2" xfId="61"/>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Ledger 17 x 11 in 2" xfId="59"/>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Title" xfId="60" builtinId="15"/>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5" Type="http://schemas.openxmlformats.org/officeDocument/2006/relationships/image" Target="../media/image5.jpg"/><Relationship Id="rId4" Type="http://schemas.openxmlformats.org/officeDocument/2006/relationships/image" Target="../media/image4.jp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5" Type="http://schemas.openxmlformats.org/officeDocument/2006/relationships/image" Target="../media/image5.jp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0</xdr:col>
      <xdr:colOff>168088</xdr:colOff>
      <xdr:row>0</xdr:row>
      <xdr:rowOff>134471</xdr:rowOff>
    </xdr:from>
    <xdr:ext cx="3264973" cy="840440"/>
    <xdr:sp macro="" textlink="">
      <xdr:nvSpPr>
        <xdr:cNvPr id="2" name="TextBox 1"/>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CÔNG NGHỆ THÔNG TIN</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editAs="oneCell">
    <xdr:from>
      <xdr:col>2</xdr:col>
      <xdr:colOff>161924</xdr:colOff>
      <xdr:row>10</xdr:row>
      <xdr:rowOff>277749</xdr:rowOff>
    </xdr:from>
    <xdr:to>
      <xdr:col>6</xdr:col>
      <xdr:colOff>1266824</xdr:colOff>
      <xdr:row>10</xdr:row>
      <xdr:rowOff>3836289</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48224" y="3240024"/>
          <a:ext cx="4448175" cy="3558540"/>
        </a:xfrm>
        <a:prstGeom prst="rect">
          <a:avLst/>
        </a:prstGeom>
      </xdr:spPr>
    </xdr:pic>
    <xdr:clientData/>
  </xdr:twoCellAnchor>
  <xdr:twoCellAnchor editAs="oneCell">
    <xdr:from>
      <xdr:col>2</xdr:col>
      <xdr:colOff>200024</xdr:colOff>
      <xdr:row>52</xdr:row>
      <xdr:rowOff>323849</xdr:rowOff>
    </xdr:from>
    <xdr:to>
      <xdr:col>6</xdr:col>
      <xdr:colOff>1009650</xdr:colOff>
      <xdr:row>52</xdr:row>
      <xdr:rowOff>4476750</xdr:rowOff>
    </xdr:to>
    <xdr:pic>
      <xdr:nvPicPr>
        <xdr:cNvPr id="4"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86324" y="19040474"/>
          <a:ext cx="4152901" cy="4152901"/>
        </a:xfrm>
        <a:prstGeom prst="rect">
          <a:avLst/>
        </a:prstGeom>
      </xdr:spPr>
    </xdr:pic>
    <xdr:clientData/>
  </xdr:twoCellAnchor>
  <xdr:twoCellAnchor editAs="oneCell">
    <xdr:from>
      <xdr:col>2</xdr:col>
      <xdr:colOff>161925</xdr:colOff>
      <xdr:row>46</xdr:row>
      <xdr:rowOff>857250</xdr:rowOff>
    </xdr:from>
    <xdr:to>
      <xdr:col>7</xdr:col>
      <xdr:colOff>100497</xdr:colOff>
      <xdr:row>46</xdr:row>
      <xdr:rowOff>1952625</xdr:rowOff>
    </xdr:to>
    <xdr:pic>
      <xdr:nvPicPr>
        <xdr:cNvPr id="5" name="Picture 4"/>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7491" b="22640"/>
        <a:stretch/>
      </xdr:blipFill>
      <xdr:spPr>
        <a:xfrm>
          <a:off x="4848225" y="18973800"/>
          <a:ext cx="4901097" cy="1095375"/>
        </a:xfrm>
        <a:prstGeom prst="rect">
          <a:avLst/>
        </a:prstGeom>
      </xdr:spPr>
    </xdr:pic>
    <xdr:clientData/>
  </xdr:twoCellAnchor>
  <xdr:twoCellAnchor editAs="oneCell">
    <xdr:from>
      <xdr:col>2</xdr:col>
      <xdr:colOff>0</xdr:colOff>
      <xdr:row>39</xdr:row>
      <xdr:rowOff>219075</xdr:rowOff>
    </xdr:from>
    <xdr:to>
      <xdr:col>6</xdr:col>
      <xdr:colOff>1238529</xdr:colOff>
      <xdr:row>39</xdr:row>
      <xdr:rowOff>1962150</xdr:rowOff>
    </xdr:to>
    <xdr:pic>
      <xdr:nvPicPr>
        <xdr:cNvPr id="6" name="Picture 5"/>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18062" b="9251"/>
        <a:stretch/>
      </xdr:blipFill>
      <xdr:spPr>
        <a:xfrm>
          <a:off x="4686300" y="16744950"/>
          <a:ext cx="4581804" cy="1743075"/>
        </a:xfrm>
        <a:prstGeom prst="rect">
          <a:avLst/>
        </a:prstGeom>
      </xdr:spPr>
    </xdr:pic>
    <xdr:clientData/>
  </xdr:twoCellAnchor>
  <xdr:twoCellAnchor editAs="oneCell">
    <xdr:from>
      <xdr:col>2</xdr:col>
      <xdr:colOff>409575</xdr:colOff>
      <xdr:row>37</xdr:row>
      <xdr:rowOff>514350</xdr:rowOff>
    </xdr:from>
    <xdr:to>
      <xdr:col>7</xdr:col>
      <xdr:colOff>1187450</xdr:colOff>
      <xdr:row>37</xdr:row>
      <xdr:rowOff>2667000</xdr:rowOff>
    </xdr:to>
    <xdr:pic>
      <xdr:nvPicPr>
        <xdr:cNvPr id="7" name="Picture 6"/>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5095875" y="13077825"/>
          <a:ext cx="5740400" cy="2152650"/>
        </a:xfrm>
        <a:prstGeom prst="rect">
          <a:avLst/>
        </a:prstGeom>
      </xdr:spPr>
    </xdr:pic>
    <xdr:clientData/>
  </xdr:twoCellAnchor>
  <xdr:twoCellAnchor editAs="oneCell">
    <xdr:from>
      <xdr:col>2</xdr:col>
      <xdr:colOff>447675</xdr:colOff>
      <xdr:row>14</xdr:row>
      <xdr:rowOff>695325</xdr:rowOff>
    </xdr:from>
    <xdr:to>
      <xdr:col>7</xdr:col>
      <xdr:colOff>0</xdr:colOff>
      <xdr:row>14</xdr:row>
      <xdr:rowOff>2019300</xdr:rowOff>
    </xdr:to>
    <xdr:pic>
      <xdr:nvPicPr>
        <xdr:cNvPr id="8" name="Picture 7"/>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133975" y="9458325"/>
          <a:ext cx="4514850" cy="1323975"/>
        </a:xfrm>
        <a:prstGeom prst="rect">
          <a:avLst/>
        </a:prstGeom>
      </xdr:spPr>
    </xdr:pic>
    <xdr:clientData/>
  </xdr:twoCellAnchor>
  <xdr:twoCellAnchor editAs="oneCell">
    <xdr:from>
      <xdr:col>2</xdr:col>
      <xdr:colOff>304800</xdr:colOff>
      <xdr:row>12</xdr:row>
      <xdr:rowOff>371475</xdr:rowOff>
    </xdr:from>
    <xdr:to>
      <xdr:col>7</xdr:col>
      <xdr:colOff>422275</xdr:colOff>
      <xdr:row>12</xdr:row>
      <xdr:rowOff>3394075</xdr:rowOff>
    </xdr:to>
    <xdr:pic>
      <xdr:nvPicPr>
        <xdr:cNvPr id="9" name="Picture 8"/>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4991100" y="8934450"/>
          <a:ext cx="5080000" cy="30226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168088</xdr:colOff>
      <xdr:row>0</xdr:row>
      <xdr:rowOff>134471</xdr:rowOff>
    </xdr:from>
    <xdr:ext cx="4289612" cy="840440"/>
    <xdr:sp macro="" textlink="">
      <xdr:nvSpPr>
        <xdr:cNvPr id="2" name="TextBox 1"/>
        <xdr:cNvSpPr txBox="1"/>
      </xdr:nvSpPr>
      <xdr:spPr>
        <a:xfrm>
          <a:off x="168088" y="134471"/>
          <a:ext cx="4289612"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LY TU TRONG COLLEGE OF HO CHI MINH CITY</a:t>
          </a:r>
        </a:p>
        <a:p>
          <a:pPr algn="ctr"/>
          <a:r>
            <a:rPr lang="en-US" sz="1400" b="1">
              <a:latin typeface="Times New Roman" panose="02020603050405020304" pitchFamily="18" charset="0"/>
              <a:cs typeface="Times New Roman" panose="02020603050405020304" pitchFamily="18" charset="0"/>
            </a:rPr>
            <a:t>FACULTY OF INFORMATION TECHNOLOGY</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a:t>
          </a:r>
        </a:p>
      </xdr:txBody>
    </xdr:sp>
    <xdr:clientData/>
  </xdr:oneCellAnchor>
  <xdr:twoCellAnchor editAs="oneCell">
    <xdr:from>
      <xdr:col>2</xdr:col>
      <xdr:colOff>161924</xdr:colOff>
      <xdr:row>10</xdr:row>
      <xdr:rowOff>277749</xdr:rowOff>
    </xdr:from>
    <xdr:to>
      <xdr:col>6</xdr:col>
      <xdr:colOff>1266824</xdr:colOff>
      <xdr:row>10</xdr:row>
      <xdr:rowOff>3836289</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40604" y="3241929"/>
          <a:ext cx="4450080" cy="3558540"/>
        </a:xfrm>
        <a:prstGeom prst="rect">
          <a:avLst/>
        </a:prstGeom>
      </xdr:spPr>
    </xdr:pic>
    <xdr:clientData/>
  </xdr:twoCellAnchor>
  <xdr:twoCellAnchor editAs="oneCell">
    <xdr:from>
      <xdr:col>2</xdr:col>
      <xdr:colOff>200024</xdr:colOff>
      <xdr:row>52</xdr:row>
      <xdr:rowOff>323849</xdr:rowOff>
    </xdr:from>
    <xdr:to>
      <xdr:col>6</xdr:col>
      <xdr:colOff>1009650</xdr:colOff>
      <xdr:row>52</xdr:row>
      <xdr:rowOff>4476750</xdr:rowOff>
    </xdr:to>
    <xdr:pic>
      <xdr:nvPicPr>
        <xdr:cNvPr id="4"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78704" y="43849289"/>
          <a:ext cx="4154806" cy="4152901"/>
        </a:xfrm>
        <a:prstGeom prst="rect">
          <a:avLst/>
        </a:prstGeom>
      </xdr:spPr>
    </xdr:pic>
    <xdr:clientData/>
  </xdr:twoCellAnchor>
  <xdr:twoCellAnchor editAs="oneCell">
    <xdr:from>
      <xdr:col>2</xdr:col>
      <xdr:colOff>161925</xdr:colOff>
      <xdr:row>46</xdr:row>
      <xdr:rowOff>857250</xdr:rowOff>
    </xdr:from>
    <xdr:to>
      <xdr:col>7</xdr:col>
      <xdr:colOff>100497</xdr:colOff>
      <xdr:row>46</xdr:row>
      <xdr:rowOff>1952625</xdr:rowOff>
    </xdr:to>
    <xdr:pic>
      <xdr:nvPicPr>
        <xdr:cNvPr id="5" name="Picture 4"/>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7491" b="22640"/>
        <a:stretch/>
      </xdr:blipFill>
      <xdr:spPr>
        <a:xfrm>
          <a:off x="4840605" y="38439090"/>
          <a:ext cx="4906812" cy="1095375"/>
        </a:xfrm>
        <a:prstGeom prst="rect">
          <a:avLst/>
        </a:prstGeom>
      </xdr:spPr>
    </xdr:pic>
    <xdr:clientData/>
  </xdr:twoCellAnchor>
  <xdr:twoCellAnchor editAs="oneCell">
    <xdr:from>
      <xdr:col>2</xdr:col>
      <xdr:colOff>0</xdr:colOff>
      <xdr:row>39</xdr:row>
      <xdr:rowOff>219075</xdr:rowOff>
    </xdr:from>
    <xdr:to>
      <xdr:col>6</xdr:col>
      <xdr:colOff>1238529</xdr:colOff>
      <xdr:row>39</xdr:row>
      <xdr:rowOff>1962150</xdr:rowOff>
    </xdr:to>
    <xdr:pic>
      <xdr:nvPicPr>
        <xdr:cNvPr id="6" name="Picture 5"/>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18062" b="9251"/>
        <a:stretch/>
      </xdr:blipFill>
      <xdr:spPr>
        <a:xfrm>
          <a:off x="4678680" y="28900755"/>
          <a:ext cx="4583709" cy="1743075"/>
        </a:xfrm>
        <a:prstGeom prst="rect">
          <a:avLst/>
        </a:prstGeom>
      </xdr:spPr>
    </xdr:pic>
    <xdr:clientData/>
  </xdr:twoCellAnchor>
  <xdr:twoCellAnchor editAs="oneCell">
    <xdr:from>
      <xdr:col>2</xdr:col>
      <xdr:colOff>409575</xdr:colOff>
      <xdr:row>37</xdr:row>
      <xdr:rowOff>514350</xdr:rowOff>
    </xdr:from>
    <xdr:to>
      <xdr:col>7</xdr:col>
      <xdr:colOff>1187450</xdr:colOff>
      <xdr:row>37</xdr:row>
      <xdr:rowOff>2667000</xdr:rowOff>
    </xdr:to>
    <xdr:pic>
      <xdr:nvPicPr>
        <xdr:cNvPr id="7" name="Picture 6"/>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5088255" y="25233630"/>
          <a:ext cx="5746115" cy="2152650"/>
        </a:xfrm>
        <a:prstGeom prst="rect">
          <a:avLst/>
        </a:prstGeom>
      </xdr:spPr>
    </xdr:pic>
    <xdr:clientData/>
  </xdr:twoCellAnchor>
  <xdr:twoCellAnchor editAs="oneCell">
    <xdr:from>
      <xdr:col>2</xdr:col>
      <xdr:colOff>447675</xdr:colOff>
      <xdr:row>14</xdr:row>
      <xdr:rowOff>695325</xdr:rowOff>
    </xdr:from>
    <xdr:to>
      <xdr:col>7</xdr:col>
      <xdr:colOff>0</xdr:colOff>
      <xdr:row>14</xdr:row>
      <xdr:rowOff>2019300</xdr:rowOff>
    </xdr:to>
    <xdr:pic>
      <xdr:nvPicPr>
        <xdr:cNvPr id="8" name="Picture 7"/>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126355" y="13420725"/>
          <a:ext cx="4520565" cy="1323975"/>
        </a:xfrm>
        <a:prstGeom prst="rect">
          <a:avLst/>
        </a:prstGeom>
      </xdr:spPr>
    </xdr:pic>
    <xdr:clientData/>
  </xdr:twoCellAnchor>
  <xdr:twoCellAnchor editAs="oneCell">
    <xdr:from>
      <xdr:col>2</xdr:col>
      <xdr:colOff>304800</xdr:colOff>
      <xdr:row>12</xdr:row>
      <xdr:rowOff>371475</xdr:rowOff>
    </xdr:from>
    <xdr:to>
      <xdr:col>7</xdr:col>
      <xdr:colOff>422275</xdr:colOff>
      <xdr:row>12</xdr:row>
      <xdr:rowOff>3394075</xdr:rowOff>
    </xdr:to>
    <xdr:pic>
      <xdr:nvPicPr>
        <xdr:cNvPr id="9" name="Picture 8"/>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4983480" y="8936355"/>
          <a:ext cx="5085715" cy="30226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topLeftCell="A56" zoomScale="70" zoomScaleNormal="70" workbookViewId="0">
      <selection activeCell="A58" sqref="A58:XFD60"/>
    </sheetView>
  </sheetViews>
  <sheetFormatPr defaultRowHeight="15"/>
  <cols>
    <col min="1" max="1" width="6.85546875" style="1" customWidth="1"/>
    <col min="2" max="2" width="61.42578125" customWidth="1"/>
    <col min="3" max="3" width="14.42578125" customWidth="1"/>
    <col min="6" max="6" width="16.5703125" customWidth="1"/>
    <col min="7" max="7" width="23.5703125" customWidth="1"/>
    <col min="8" max="8" width="22.42578125" customWidth="1"/>
    <col min="11" max="11" width="13.85546875" bestFit="1" customWidth="1"/>
  </cols>
  <sheetData>
    <row r="1" spans="1:8">
      <c r="A1" s="2"/>
      <c r="B1" s="3"/>
      <c r="C1" s="4"/>
      <c r="D1" s="5"/>
      <c r="E1" s="5"/>
      <c r="F1" s="5"/>
      <c r="G1" s="6"/>
      <c r="H1" s="6"/>
    </row>
    <row r="2" spans="1:8" ht="39" customHeight="1">
      <c r="A2" s="7"/>
      <c r="B2" s="7"/>
      <c r="C2" s="7"/>
      <c r="D2" s="7"/>
      <c r="E2" s="7"/>
      <c r="F2" s="7"/>
      <c r="G2" s="8"/>
      <c r="H2" s="6"/>
    </row>
    <row r="3" spans="1:8">
      <c r="A3" s="7"/>
      <c r="B3" s="7"/>
      <c r="C3" s="7"/>
      <c r="D3" s="7"/>
      <c r="E3" s="7"/>
      <c r="F3" s="7"/>
      <c r="G3" s="8"/>
      <c r="H3" s="6"/>
    </row>
    <row r="4" spans="1:8">
      <c r="A4" s="7"/>
      <c r="B4" s="7"/>
      <c r="C4" s="7"/>
      <c r="D4" s="7"/>
      <c r="E4" s="7"/>
      <c r="F4" s="7"/>
      <c r="G4" s="8"/>
      <c r="H4" s="6"/>
    </row>
    <row r="5" spans="1:8">
      <c r="A5" s="7"/>
      <c r="B5" s="7"/>
      <c r="C5" s="7"/>
      <c r="D5" s="7"/>
      <c r="E5" s="7"/>
      <c r="F5" s="7"/>
      <c r="G5" s="8"/>
      <c r="H5" s="6"/>
    </row>
    <row r="6" spans="1:8" ht="45">
      <c r="A6" s="9" t="s">
        <v>28</v>
      </c>
      <c r="B6" s="10"/>
      <c r="C6" s="10"/>
      <c r="D6" s="10"/>
      <c r="E6" s="10"/>
      <c r="F6" s="10"/>
      <c r="G6" s="10"/>
      <c r="H6" s="11"/>
    </row>
    <row r="7" spans="1:8" ht="15.75">
      <c r="A7" s="39"/>
      <c r="B7" s="39"/>
      <c r="C7" s="39"/>
      <c r="D7" s="39"/>
      <c r="E7" s="39"/>
      <c r="F7" s="39"/>
      <c r="G7" s="39"/>
      <c r="H7" s="39"/>
    </row>
    <row r="8" spans="1:8" ht="13.35" customHeight="1">
      <c r="A8" s="20" t="s">
        <v>2</v>
      </c>
      <c r="B8" s="21" t="s">
        <v>29</v>
      </c>
      <c r="C8" s="21" t="s">
        <v>30</v>
      </c>
      <c r="D8" s="21" t="s">
        <v>31</v>
      </c>
      <c r="E8" s="20" t="s">
        <v>32</v>
      </c>
      <c r="F8" s="20" t="s">
        <v>33</v>
      </c>
      <c r="G8" s="22" t="s">
        <v>34</v>
      </c>
      <c r="H8" s="23" t="s">
        <v>35</v>
      </c>
    </row>
    <row r="9" spans="1:8" s="19" customFormat="1" ht="15.75">
      <c r="A9" s="15" t="s">
        <v>36</v>
      </c>
      <c r="B9" s="16" t="s">
        <v>37</v>
      </c>
      <c r="C9" s="17"/>
      <c r="D9" s="17"/>
      <c r="E9" s="15" t="s">
        <v>63</v>
      </c>
      <c r="F9" s="15">
        <v>2</v>
      </c>
      <c r="G9" s="18">
        <f>H9/2</f>
        <v>7607500000</v>
      </c>
      <c r="H9" s="18">
        <f>SUM(H10:H35)</f>
        <v>15215000000</v>
      </c>
    </row>
    <row r="10" spans="1:8" ht="35.1" customHeight="1">
      <c r="A10" s="25">
        <v>1</v>
      </c>
      <c r="B10" s="26" t="s">
        <v>4</v>
      </c>
      <c r="C10" s="26" t="s">
        <v>38</v>
      </c>
      <c r="D10" s="26" t="s">
        <v>39</v>
      </c>
      <c r="E10" s="25" t="s">
        <v>1</v>
      </c>
      <c r="F10" s="25">
        <v>2</v>
      </c>
      <c r="G10" s="24">
        <v>400000000</v>
      </c>
      <c r="H10" s="24">
        <f>G10*F10</f>
        <v>800000000</v>
      </c>
    </row>
    <row r="11" spans="1:8" ht="409.5">
      <c r="A11" s="12"/>
      <c r="B11" s="27" t="s">
        <v>130</v>
      </c>
      <c r="C11" s="12"/>
      <c r="D11" s="12"/>
      <c r="E11" s="12"/>
      <c r="F11" s="13"/>
      <c r="G11" s="13"/>
      <c r="H11" s="14"/>
    </row>
    <row r="12" spans="1:8" ht="31.5">
      <c r="A12" s="25">
        <v>2</v>
      </c>
      <c r="B12" s="26" t="s">
        <v>6</v>
      </c>
      <c r="C12" s="26" t="s">
        <v>41</v>
      </c>
      <c r="D12" s="26" t="s">
        <v>42</v>
      </c>
      <c r="E12" s="25" t="s">
        <v>1</v>
      </c>
      <c r="F12" s="25">
        <v>6</v>
      </c>
      <c r="G12" s="24">
        <v>500000000</v>
      </c>
      <c r="H12" s="24">
        <f>G12*F12</f>
        <v>3000000000</v>
      </c>
    </row>
    <row r="13" spans="1:8" ht="299.25">
      <c r="A13" s="25"/>
      <c r="B13" s="35" t="s">
        <v>131</v>
      </c>
      <c r="C13" s="26"/>
      <c r="D13" s="26"/>
      <c r="E13" s="25"/>
      <c r="F13" s="25"/>
      <c r="G13" s="24"/>
      <c r="H13" s="24"/>
    </row>
    <row r="14" spans="1:8" ht="31.5">
      <c r="A14" s="25">
        <v>3</v>
      </c>
      <c r="B14" s="26" t="s">
        <v>22</v>
      </c>
      <c r="C14" s="26" t="s">
        <v>77</v>
      </c>
      <c r="D14" s="26" t="s">
        <v>79</v>
      </c>
      <c r="E14" s="25" t="s">
        <v>1</v>
      </c>
      <c r="F14" s="25">
        <v>2</v>
      </c>
      <c r="G14" s="24">
        <v>200000000</v>
      </c>
      <c r="H14" s="24">
        <f>G14*F14</f>
        <v>400000000</v>
      </c>
    </row>
    <row r="15" spans="1:8" ht="357.6" customHeight="1">
      <c r="A15" s="25"/>
      <c r="B15" s="35" t="s">
        <v>132</v>
      </c>
      <c r="C15" s="26"/>
      <c r="D15" s="26"/>
      <c r="E15" s="25"/>
      <c r="F15" s="25"/>
      <c r="G15" s="24"/>
      <c r="H15" s="24"/>
    </row>
    <row r="16" spans="1:8" ht="31.5">
      <c r="A16" s="25">
        <v>4</v>
      </c>
      <c r="B16" s="26" t="s">
        <v>3</v>
      </c>
      <c r="C16" s="26"/>
      <c r="D16" s="26" t="s">
        <v>81</v>
      </c>
      <c r="E16" s="25" t="s">
        <v>1</v>
      </c>
      <c r="F16" s="25">
        <v>60</v>
      </c>
      <c r="G16" s="24">
        <v>7000000</v>
      </c>
      <c r="H16" s="24">
        <f>G16*F16</f>
        <v>420000000</v>
      </c>
    </row>
    <row r="17" spans="1:11" ht="15.75">
      <c r="A17" s="25">
        <v>5</v>
      </c>
      <c r="B17" s="26" t="s">
        <v>7</v>
      </c>
      <c r="C17" s="26" t="s">
        <v>83</v>
      </c>
      <c r="D17" s="26" t="s">
        <v>47</v>
      </c>
      <c r="E17" s="25" t="s">
        <v>1</v>
      </c>
      <c r="F17" s="25">
        <v>2</v>
      </c>
      <c r="G17" s="24">
        <v>100000000</v>
      </c>
      <c r="H17" s="24">
        <f>G17*F17</f>
        <v>200000000</v>
      </c>
    </row>
    <row r="18" spans="1:11" ht="41.45" customHeight="1">
      <c r="A18" s="25"/>
      <c r="B18" s="35" t="s">
        <v>133</v>
      </c>
      <c r="C18" s="26"/>
      <c r="D18" s="26"/>
      <c r="E18" s="25"/>
      <c r="F18" s="25"/>
      <c r="G18" s="24"/>
      <c r="H18" s="24"/>
    </row>
    <row r="19" spans="1:11" ht="30">
      <c r="A19" s="25">
        <v>6</v>
      </c>
      <c r="B19" s="26" t="s">
        <v>8</v>
      </c>
      <c r="C19" s="37" t="s">
        <v>85</v>
      </c>
      <c r="D19" s="26" t="s">
        <v>47</v>
      </c>
      <c r="E19" s="25" t="s">
        <v>1</v>
      </c>
      <c r="F19" s="25">
        <v>2</v>
      </c>
      <c r="G19" s="24">
        <v>650000000</v>
      </c>
      <c r="H19" s="24">
        <f t="shared" ref="H19:H27" si="0">G19*F19</f>
        <v>1300000000</v>
      </c>
    </row>
    <row r="20" spans="1:11" ht="108.6" customHeight="1">
      <c r="A20" s="25"/>
      <c r="B20" s="35" t="s">
        <v>84</v>
      </c>
      <c r="C20" s="26"/>
      <c r="D20" s="26"/>
      <c r="E20" s="25"/>
      <c r="F20" s="25"/>
      <c r="G20" s="24"/>
      <c r="H20" s="24"/>
    </row>
    <row r="21" spans="1:11" ht="15.75">
      <c r="A21" s="25">
        <v>7</v>
      </c>
      <c r="B21" s="26" t="s">
        <v>5</v>
      </c>
      <c r="C21" s="26" t="s">
        <v>86</v>
      </c>
      <c r="D21" s="26" t="s">
        <v>47</v>
      </c>
      <c r="E21" s="25" t="s">
        <v>1</v>
      </c>
      <c r="F21" s="25">
        <v>4</v>
      </c>
      <c r="G21" s="24">
        <v>100000000</v>
      </c>
      <c r="H21" s="24">
        <f t="shared" si="0"/>
        <v>400000000</v>
      </c>
    </row>
    <row r="22" spans="1:11" ht="31.5">
      <c r="A22" s="25">
        <v>8</v>
      </c>
      <c r="B22" s="26" t="s">
        <v>11</v>
      </c>
      <c r="C22" s="26" t="s">
        <v>87</v>
      </c>
      <c r="D22" s="26" t="s">
        <v>47</v>
      </c>
      <c r="E22" s="25" t="s">
        <v>1</v>
      </c>
      <c r="F22" s="25">
        <v>2</v>
      </c>
      <c r="G22" s="24">
        <v>200000000</v>
      </c>
      <c r="H22" s="24">
        <f t="shared" si="0"/>
        <v>400000000</v>
      </c>
    </row>
    <row r="23" spans="1:11" ht="31.5">
      <c r="A23" s="25">
        <v>9</v>
      </c>
      <c r="B23" s="26" t="s">
        <v>9</v>
      </c>
      <c r="C23" s="26" t="s">
        <v>88</v>
      </c>
      <c r="D23" s="26" t="s">
        <v>47</v>
      </c>
      <c r="E23" s="25" t="s">
        <v>1</v>
      </c>
      <c r="F23" s="25">
        <v>10</v>
      </c>
      <c r="G23" s="24">
        <v>79000000</v>
      </c>
      <c r="H23" s="24">
        <f t="shared" si="0"/>
        <v>790000000</v>
      </c>
    </row>
    <row r="24" spans="1:11" ht="31.5">
      <c r="A24" s="25">
        <v>10</v>
      </c>
      <c r="B24" s="26" t="s">
        <v>10</v>
      </c>
      <c r="C24" s="26" t="s">
        <v>89</v>
      </c>
      <c r="D24" s="26" t="s">
        <v>47</v>
      </c>
      <c r="E24" s="25" t="s">
        <v>1</v>
      </c>
      <c r="F24" s="25">
        <v>2</v>
      </c>
      <c r="G24" s="24">
        <v>450000000</v>
      </c>
      <c r="H24" s="24">
        <f t="shared" si="0"/>
        <v>900000000</v>
      </c>
    </row>
    <row r="25" spans="1:11" ht="31.5">
      <c r="A25" s="25">
        <v>11</v>
      </c>
      <c r="B25" s="26" t="s">
        <v>12</v>
      </c>
      <c r="C25" s="26" t="s">
        <v>90</v>
      </c>
      <c r="D25" s="26" t="s">
        <v>47</v>
      </c>
      <c r="E25" s="25" t="s">
        <v>1</v>
      </c>
      <c r="F25" s="25">
        <v>20</v>
      </c>
      <c r="G25" s="24">
        <v>20000000</v>
      </c>
      <c r="H25" s="24">
        <f t="shared" si="0"/>
        <v>400000000</v>
      </c>
    </row>
    <row r="26" spans="1:11" ht="15.75">
      <c r="A26" s="25">
        <v>12</v>
      </c>
      <c r="B26" s="26" t="s">
        <v>13</v>
      </c>
      <c r="C26" s="26" t="s">
        <v>91</v>
      </c>
      <c r="D26" s="26" t="s">
        <v>47</v>
      </c>
      <c r="E26" s="25" t="s">
        <v>1</v>
      </c>
      <c r="F26" s="25">
        <v>4</v>
      </c>
      <c r="G26" s="24">
        <v>12000000</v>
      </c>
      <c r="H26" s="24">
        <f t="shared" si="0"/>
        <v>48000000</v>
      </c>
    </row>
    <row r="27" spans="1:11" ht="31.5">
      <c r="A27" s="25">
        <v>13</v>
      </c>
      <c r="B27" s="26" t="s">
        <v>14</v>
      </c>
      <c r="C27" s="26" t="s">
        <v>92</v>
      </c>
      <c r="D27" s="26"/>
      <c r="E27" s="25" t="s">
        <v>1</v>
      </c>
      <c r="F27" s="25">
        <v>4</v>
      </c>
      <c r="G27" s="24">
        <v>15000000</v>
      </c>
      <c r="H27" s="24">
        <f t="shared" si="0"/>
        <v>60000000</v>
      </c>
      <c r="K27" s="38"/>
    </row>
    <row r="28" spans="1:11" ht="31.5">
      <c r="A28" s="25">
        <v>14</v>
      </c>
      <c r="B28" s="26" t="s">
        <v>18</v>
      </c>
      <c r="C28" s="26" t="s">
        <v>93</v>
      </c>
      <c r="D28" s="26"/>
      <c r="E28" s="25" t="s">
        <v>1</v>
      </c>
      <c r="F28" s="25">
        <v>2</v>
      </c>
      <c r="G28" s="24">
        <v>130000000</v>
      </c>
      <c r="H28" s="24">
        <f>G28*F28</f>
        <v>260000000</v>
      </c>
    </row>
    <row r="29" spans="1:11" ht="15.75">
      <c r="A29" s="25">
        <v>15</v>
      </c>
      <c r="B29" s="26" t="s">
        <v>19</v>
      </c>
      <c r="C29" s="26"/>
      <c r="D29" s="26"/>
      <c r="E29" s="25" t="s">
        <v>1</v>
      </c>
      <c r="F29" s="25">
        <v>2</v>
      </c>
      <c r="G29" s="24">
        <v>35000000</v>
      </c>
      <c r="H29" s="24">
        <f t="shared" ref="H29:H35" si="1">G29*F29</f>
        <v>70000000</v>
      </c>
    </row>
    <row r="30" spans="1:11" ht="15.75">
      <c r="A30" s="25">
        <v>16</v>
      </c>
      <c r="B30" s="26" t="s">
        <v>15</v>
      </c>
      <c r="C30" s="26"/>
      <c r="D30" s="26"/>
      <c r="E30" s="25" t="s">
        <v>1</v>
      </c>
      <c r="F30" s="25">
        <v>5</v>
      </c>
      <c r="G30" s="24">
        <v>2400000</v>
      </c>
      <c r="H30" s="24">
        <f t="shared" si="1"/>
        <v>12000000</v>
      </c>
    </row>
    <row r="31" spans="1:11" ht="15.75">
      <c r="A31" s="25">
        <v>17</v>
      </c>
      <c r="B31" s="26" t="s">
        <v>16</v>
      </c>
      <c r="C31" s="26"/>
      <c r="D31" s="26"/>
      <c r="E31" s="25" t="s">
        <v>1</v>
      </c>
      <c r="F31" s="25">
        <v>5</v>
      </c>
      <c r="G31" s="24">
        <v>2000000</v>
      </c>
      <c r="H31" s="24">
        <f t="shared" si="1"/>
        <v>10000000</v>
      </c>
    </row>
    <row r="32" spans="1:11" ht="15.75">
      <c r="A32" s="25">
        <v>18</v>
      </c>
      <c r="B32" s="26" t="s">
        <v>17</v>
      </c>
      <c r="C32" s="26"/>
      <c r="D32" s="26"/>
      <c r="E32" s="25" t="s">
        <v>1</v>
      </c>
      <c r="F32" s="25">
        <v>5</v>
      </c>
      <c r="G32" s="24">
        <v>2000000</v>
      </c>
      <c r="H32" s="24">
        <f t="shared" si="1"/>
        <v>10000000</v>
      </c>
    </row>
    <row r="33" spans="1:8" ht="15.75">
      <c r="A33" s="25">
        <v>19</v>
      </c>
      <c r="B33" s="26" t="s">
        <v>20</v>
      </c>
      <c r="C33" s="26"/>
      <c r="D33" s="26"/>
      <c r="E33" s="25" t="s">
        <v>1</v>
      </c>
      <c r="F33" s="25">
        <v>10</v>
      </c>
      <c r="G33" s="24">
        <v>90000000</v>
      </c>
      <c r="H33" s="24">
        <f t="shared" si="1"/>
        <v>900000000</v>
      </c>
    </row>
    <row r="34" spans="1:8" ht="15.75">
      <c r="A34" s="25">
        <v>20</v>
      </c>
      <c r="B34" s="26" t="s">
        <v>21</v>
      </c>
      <c r="C34" s="26"/>
      <c r="D34" s="26"/>
      <c r="E34" s="25" t="s">
        <v>1</v>
      </c>
      <c r="F34" s="25">
        <v>10</v>
      </c>
      <c r="G34" s="24">
        <v>193500000</v>
      </c>
      <c r="H34" s="24">
        <f t="shared" si="1"/>
        <v>1935000000</v>
      </c>
    </row>
    <row r="35" spans="1:8" ht="28.5">
      <c r="A35" s="25">
        <v>21</v>
      </c>
      <c r="B35" s="26" t="s">
        <v>76</v>
      </c>
      <c r="C35" s="26" t="s">
        <v>74</v>
      </c>
      <c r="D35" s="36" t="s">
        <v>75</v>
      </c>
      <c r="E35" s="25" t="s">
        <v>0</v>
      </c>
      <c r="F35" s="25">
        <v>10</v>
      </c>
      <c r="G35" s="24">
        <v>290000000</v>
      </c>
      <c r="H35" s="24">
        <f t="shared" si="1"/>
        <v>2900000000</v>
      </c>
    </row>
    <row r="36" spans="1:8" s="19" customFormat="1" ht="15.75">
      <c r="A36" s="15" t="s">
        <v>43</v>
      </c>
      <c r="B36" s="16" t="s">
        <v>44</v>
      </c>
      <c r="C36" s="17"/>
      <c r="D36" s="17"/>
      <c r="E36" s="15"/>
      <c r="F36" s="15"/>
      <c r="G36" s="18"/>
      <c r="H36" s="18">
        <f>SUM(H37:H48)</f>
        <v>40000000000</v>
      </c>
    </row>
    <row r="37" spans="1:8" ht="15.75">
      <c r="A37" s="25">
        <v>1</v>
      </c>
      <c r="B37" s="26" t="s">
        <v>45</v>
      </c>
      <c r="C37" s="26" t="s">
        <v>46</v>
      </c>
      <c r="D37" s="26" t="s">
        <v>47</v>
      </c>
      <c r="E37" s="25" t="s">
        <v>1</v>
      </c>
      <c r="F37" s="25">
        <v>100</v>
      </c>
      <c r="G37" s="24">
        <v>40000000</v>
      </c>
      <c r="H37" s="24">
        <f>G37*F37</f>
        <v>4000000000</v>
      </c>
    </row>
    <row r="38" spans="1:8" ht="348.6" customHeight="1">
      <c r="A38" s="28"/>
      <c r="B38" s="31" t="s">
        <v>134</v>
      </c>
      <c r="C38" s="29"/>
      <c r="D38" s="29"/>
      <c r="E38" s="28"/>
      <c r="F38" s="28"/>
      <c r="G38" s="30"/>
      <c r="H38" s="30"/>
    </row>
    <row r="39" spans="1:8" ht="15.75">
      <c r="A39" s="25">
        <v>2</v>
      </c>
      <c r="B39" s="26" t="s">
        <v>48</v>
      </c>
      <c r="C39" s="26" t="s">
        <v>49</v>
      </c>
      <c r="D39" s="26" t="s">
        <v>47</v>
      </c>
      <c r="E39" s="25" t="s">
        <v>1</v>
      </c>
      <c r="F39" s="25">
        <v>100</v>
      </c>
      <c r="G39" s="24">
        <v>99000000</v>
      </c>
      <c r="H39" s="24">
        <f>G39*F39</f>
        <v>9900000000</v>
      </c>
    </row>
    <row r="40" spans="1:8" ht="204.75">
      <c r="A40" s="25"/>
      <c r="B40" s="31" t="s">
        <v>25</v>
      </c>
      <c r="C40" s="26"/>
      <c r="D40" s="26"/>
      <c r="E40" s="25"/>
      <c r="F40" s="25"/>
      <c r="G40" s="24"/>
      <c r="H40" s="24"/>
    </row>
    <row r="41" spans="1:8" ht="15.75">
      <c r="A41" s="25">
        <v>3</v>
      </c>
      <c r="B41" s="26" t="s">
        <v>50</v>
      </c>
      <c r="C41" s="26">
        <v>7201</v>
      </c>
      <c r="D41" s="26" t="s">
        <v>47</v>
      </c>
      <c r="E41" s="25" t="s">
        <v>1</v>
      </c>
      <c r="F41" s="25">
        <v>100</v>
      </c>
      <c r="G41" s="24">
        <v>165000000</v>
      </c>
      <c r="H41" s="24">
        <f t="shared" ref="H41:H55" si="2">G41*F41</f>
        <v>16500000000</v>
      </c>
    </row>
    <row r="42" spans="1:8" ht="191.1" customHeight="1">
      <c r="A42" s="25"/>
      <c r="B42" s="31" t="s">
        <v>26</v>
      </c>
      <c r="C42" s="26"/>
      <c r="D42" s="26"/>
      <c r="E42" s="25"/>
      <c r="F42" s="25"/>
      <c r="G42" s="24"/>
      <c r="H42" s="24"/>
    </row>
    <row r="43" spans="1:8" ht="31.5">
      <c r="A43" s="25">
        <v>4</v>
      </c>
      <c r="B43" s="26" t="s">
        <v>51</v>
      </c>
      <c r="C43" s="26" t="s">
        <v>68</v>
      </c>
      <c r="D43" s="26" t="s">
        <v>47</v>
      </c>
      <c r="E43" s="25" t="s">
        <v>1</v>
      </c>
      <c r="F43" s="25">
        <v>20</v>
      </c>
      <c r="G43" s="24">
        <v>70600000</v>
      </c>
      <c r="H43" s="24">
        <f t="shared" si="2"/>
        <v>1412000000</v>
      </c>
    </row>
    <row r="44" spans="1:8" ht="47.25">
      <c r="A44" s="25">
        <v>5</v>
      </c>
      <c r="B44" s="26" t="s">
        <v>52</v>
      </c>
      <c r="C44" s="26" t="s">
        <v>69</v>
      </c>
      <c r="D44" s="26" t="s">
        <v>70</v>
      </c>
      <c r="E44" s="25"/>
      <c r="F44" s="25">
        <v>20</v>
      </c>
      <c r="G44" s="24">
        <v>6500000</v>
      </c>
      <c r="H44" s="24">
        <f t="shared" si="2"/>
        <v>130000000</v>
      </c>
    </row>
    <row r="45" spans="1:8" ht="282.95" customHeight="1">
      <c r="A45" s="25"/>
      <c r="B45" s="31" t="s">
        <v>27</v>
      </c>
      <c r="C45" s="26"/>
      <c r="D45" s="26"/>
      <c r="E45" s="25"/>
      <c r="F45" s="25"/>
      <c r="G45" s="24"/>
      <c r="H45" s="24"/>
    </row>
    <row r="46" spans="1:8" ht="31.5">
      <c r="A46" s="25">
        <v>6</v>
      </c>
      <c r="B46" s="26" t="s">
        <v>53</v>
      </c>
      <c r="C46" s="26" t="s">
        <v>71</v>
      </c>
      <c r="D46" s="26" t="s">
        <v>47</v>
      </c>
      <c r="E46" s="25" t="s">
        <v>1</v>
      </c>
      <c r="F46" s="25">
        <v>60</v>
      </c>
      <c r="G46" s="24">
        <v>76300000</v>
      </c>
      <c r="H46" s="24">
        <f t="shared" si="2"/>
        <v>4578000000</v>
      </c>
    </row>
    <row r="47" spans="1:8" ht="306" customHeight="1">
      <c r="A47" s="25"/>
      <c r="B47" s="35" t="s">
        <v>73</v>
      </c>
      <c r="C47" s="26"/>
      <c r="D47" s="26"/>
      <c r="E47" s="25"/>
      <c r="F47" s="25"/>
      <c r="G47" s="24"/>
      <c r="H47" s="24"/>
    </row>
    <row r="48" spans="1:8" ht="15.75">
      <c r="A48" s="25">
        <v>7</v>
      </c>
      <c r="B48" s="26" t="s">
        <v>54</v>
      </c>
      <c r="C48" s="26">
        <v>3750</v>
      </c>
      <c r="D48" s="26" t="s">
        <v>47</v>
      </c>
      <c r="E48" s="25" t="s">
        <v>1</v>
      </c>
      <c r="F48" s="25">
        <v>30</v>
      </c>
      <c r="G48" s="24">
        <v>116000000</v>
      </c>
      <c r="H48" s="24">
        <f t="shared" si="2"/>
        <v>3480000000</v>
      </c>
    </row>
    <row r="49" spans="1:8" ht="60" customHeight="1">
      <c r="A49" s="25"/>
      <c r="B49" s="35" t="s">
        <v>136</v>
      </c>
      <c r="C49" s="26"/>
      <c r="D49" s="26"/>
      <c r="E49" s="25"/>
      <c r="F49" s="25"/>
      <c r="G49" s="24"/>
      <c r="H49" s="24"/>
    </row>
    <row r="50" spans="1:8" s="19" customFormat="1" ht="15.75">
      <c r="A50" s="15" t="s">
        <v>94</v>
      </c>
      <c r="B50" s="16" t="s">
        <v>56</v>
      </c>
      <c r="C50" s="17"/>
      <c r="D50" s="17"/>
      <c r="E50" s="15" t="s">
        <v>63</v>
      </c>
      <c r="F50" s="15">
        <v>2</v>
      </c>
      <c r="G50" s="18"/>
      <c r="H50" s="18">
        <f>H51+H52</f>
        <v>5150000000</v>
      </c>
    </row>
    <row r="51" spans="1:8" ht="31.5">
      <c r="A51" s="25"/>
      <c r="B51" s="26" t="s">
        <v>23</v>
      </c>
      <c r="C51" s="26"/>
      <c r="D51" s="26" t="s">
        <v>64</v>
      </c>
      <c r="E51" s="25" t="s">
        <v>0</v>
      </c>
      <c r="F51" s="25">
        <v>100</v>
      </c>
      <c r="G51" s="24">
        <v>50000000</v>
      </c>
      <c r="H51" s="24">
        <f t="shared" si="2"/>
        <v>5000000000</v>
      </c>
    </row>
    <row r="52" spans="1:8" ht="47.25">
      <c r="A52" s="25"/>
      <c r="B52" s="26" t="s">
        <v>57</v>
      </c>
      <c r="C52" s="26" t="s">
        <v>67</v>
      </c>
      <c r="D52" s="26" t="s">
        <v>66</v>
      </c>
      <c r="E52" s="25" t="s">
        <v>1</v>
      </c>
      <c r="F52" s="25">
        <v>5</v>
      </c>
      <c r="G52" s="24">
        <v>30000000</v>
      </c>
      <c r="H52" s="24">
        <f t="shared" si="2"/>
        <v>150000000</v>
      </c>
    </row>
    <row r="53" spans="1:8" ht="409.5">
      <c r="A53" s="25"/>
      <c r="B53" s="35" t="s">
        <v>65</v>
      </c>
      <c r="C53" s="26"/>
      <c r="D53" s="26"/>
      <c r="E53" s="25"/>
      <c r="F53" s="25"/>
      <c r="G53" s="24"/>
      <c r="H53" s="24"/>
    </row>
    <row r="54" spans="1:8" s="19" customFormat="1" ht="15.75">
      <c r="A54" s="15" t="s">
        <v>55</v>
      </c>
      <c r="B54" s="16" t="s">
        <v>58</v>
      </c>
      <c r="C54" s="17"/>
      <c r="D54" s="17"/>
      <c r="E54" s="15" t="s">
        <v>63</v>
      </c>
      <c r="F54" s="15">
        <v>9</v>
      </c>
      <c r="G54" s="18">
        <f>G55*50</f>
        <v>1315000000</v>
      </c>
      <c r="H54" s="18">
        <f>H55</f>
        <v>11835000000</v>
      </c>
    </row>
    <row r="55" spans="1:8" ht="31.5">
      <c r="A55" s="28">
        <v>1</v>
      </c>
      <c r="B55" s="29" t="s">
        <v>59</v>
      </c>
      <c r="C55" s="29" t="s">
        <v>60</v>
      </c>
      <c r="D55" s="29" t="s">
        <v>42</v>
      </c>
      <c r="E55" s="28" t="s">
        <v>0</v>
      </c>
      <c r="F55" s="28">
        <v>450</v>
      </c>
      <c r="G55" s="30">
        <v>26300000</v>
      </c>
      <c r="H55" s="24">
        <f t="shared" si="2"/>
        <v>11835000000</v>
      </c>
    </row>
    <row r="56" spans="1:8" ht="135.94999999999999" customHeight="1">
      <c r="A56" s="28"/>
      <c r="B56" s="32" t="s">
        <v>135</v>
      </c>
      <c r="C56" s="29"/>
      <c r="D56" s="29"/>
      <c r="E56" s="28"/>
      <c r="F56" s="28"/>
      <c r="G56" s="30"/>
      <c r="H56" s="30"/>
    </row>
    <row r="57" spans="1:8" s="19" customFormat="1" ht="15.75">
      <c r="A57" s="20"/>
      <c r="B57" s="33" t="s">
        <v>62</v>
      </c>
      <c r="C57" s="21"/>
      <c r="D57" s="21"/>
      <c r="E57" s="20"/>
      <c r="F57" s="20"/>
      <c r="G57" s="34"/>
      <c r="H57" s="34">
        <f>H54+H50+H36+H9</f>
        <v>72200000000</v>
      </c>
    </row>
  </sheetData>
  <mergeCells count="1">
    <mergeCell ref="A7:H7"/>
  </mergeCells>
  <pageMargins left="0.24" right="0.20866141699999999" top="0.49" bottom="0.24803149599999999" header="6.4960630000000005E-2" footer="6.4960630000000005E-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tabSelected="1" topLeftCell="A54" zoomScale="70" zoomScaleNormal="70" workbookViewId="0">
      <selection activeCell="B63" sqref="B63"/>
    </sheetView>
  </sheetViews>
  <sheetFormatPr defaultRowHeight="15"/>
  <cols>
    <col min="1" max="1" width="6.85546875" style="1" customWidth="1"/>
    <col min="2" max="2" width="61.42578125" customWidth="1"/>
    <col min="3" max="3" width="14.42578125" customWidth="1"/>
    <col min="6" max="6" width="16.5703125" customWidth="1"/>
    <col min="7" max="7" width="23.5703125" customWidth="1"/>
    <col min="8" max="8" width="22.42578125" customWidth="1"/>
    <col min="11" max="11" width="13.85546875" bestFit="1" customWidth="1"/>
  </cols>
  <sheetData>
    <row r="1" spans="1:8">
      <c r="A1" s="2"/>
      <c r="B1" s="3"/>
      <c r="C1" s="4"/>
      <c r="D1" s="5"/>
      <c r="E1" s="5"/>
      <c r="F1" s="5"/>
      <c r="G1" s="6"/>
      <c r="H1" s="6"/>
    </row>
    <row r="2" spans="1:8" ht="39" customHeight="1">
      <c r="A2" s="7"/>
      <c r="B2" s="7"/>
      <c r="C2" s="7"/>
      <c r="D2" s="7"/>
      <c r="E2" s="7"/>
      <c r="F2" s="7"/>
      <c r="G2" s="8"/>
      <c r="H2" s="6"/>
    </row>
    <row r="3" spans="1:8">
      <c r="A3" s="7"/>
      <c r="B3" s="7"/>
      <c r="C3" s="7"/>
      <c r="D3" s="7"/>
      <c r="E3" s="7"/>
      <c r="F3" s="7"/>
      <c r="G3" s="8"/>
      <c r="H3" s="6"/>
    </row>
    <row r="4" spans="1:8">
      <c r="A4" s="7"/>
      <c r="B4" s="7"/>
      <c r="C4" s="7"/>
      <c r="D4" s="7"/>
      <c r="E4" s="7"/>
      <c r="F4" s="7"/>
      <c r="G4" s="8"/>
      <c r="H4" s="6"/>
    </row>
    <row r="5" spans="1:8">
      <c r="A5" s="7"/>
      <c r="B5" s="7"/>
      <c r="C5" s="7"/>
      <c r="D5" s="7"/>
      <c r="E5" s="7"/>
      <c r="F5" s="7"/>
      <c r="G5" s="8"/>
      <c r="H5" s="6"/>
    </row>
    <row r="6" spans="1:8" ht="45">
      <c r="A6" s="9" t="s">
        <v>102</v>
      </c>
      <c r="B6" s="10"/>
      <c r="C6" s="10"/>
      <c r="D6" s="10"/>
      <c r="E6" s="10"/>
      <c r="F6" s="10"/>
      <c r="G6" s="10"/>
      <c r="H6" s="11"/>
    </row>
    <row r="7" spans="1:8" ht="15.75">
      <c r="A7" s="39"/>
      <c r="B7" s="39"/>
      <c r="C7" s="39"/>
      <c r="D7" s="39"/>
      <c r="E7" s="39"/>
      <c r="F7" s="39"/>
      <c r="G7" s="39"/>
      <c r="H7" s="39"/>
    </row>
    <row r="8" spans="1:8" ht="13.35" customHeight="1">
      <c r="A8" s="20" t="s">
        <v>95</v>
      </c>
      <c r="B8" s="21" t="s">
        <v>96</v>
      </c>
      <c r="C8" s="21" t="s">
        <v>30</v>
      </c>
      <c r="D8" s="21" t="s">
        <v>97</v>
      </c>
      <c r="E8" s="20" t="s">
        <v>98</v>
      </c>
      <c r="F8" s="20" t="s">
        <v>99</v>
      </c>
      <c r="G8" s="22" t="s">
        <v>100</v>
      </c>
      <c r="H8" s="23" t="s">
        <v>101</v>
      </c>
    </row>
    <row r="9" spans="1:8" s="19" customFormat="1" ht="15.75">
      <c r="A9" s="15" t="s">
        <v>36</v>
      </c>
      <c r="B9" s="16" t="s">
        <v>103</v>
      </c>
      <c r="C9" s="17"/>
      <c r="D9" s="17"/>
      <c r="E9" s="15" t="s">
        <v>63</v>
      </c>
      <c r="F9" s="15">
        <v>2</v>
      </c>
      <c r="G9" s="18">
        <f>H9/2</f>
        <v>7607500000</v>
      </c>
      <c r="H9" s="18">
        <f>SUM(H10:H35)</f>
        <v>15215000000</v>
      </c>
    </row>
    <row r="10" spans="1:8" ht="47.25">
      <c r="A10" s="25">
        <v>1</v>
      </c>
      <c r="B10" s="26" t="s">
        <v>104</v>
      </c>
      <c r="C10" s="26" t="s">
        <v>38</v>
      </c>
      <c r="D10" s="26" t="s">
        <v>39</v>
      </c>
      <c r="E10" s="25" t="s">
        <v>105</v>
      </c>
      <c r="F10" s="25">
        <v>2</v>
      </c>
      <c r="G10" s="24">
        <v>400000000</v>
      </c>
      <c r="H10" s="24">
        <f>G10*F10</f>
        <v>800000000</v>
      </c>
    </row>
    <row r="11" spans="1:8" ht="409.5">
      <c r="A11" s="12"/>
      <c r="B11" s="27" t="s">
        <v>40</v>
      </c>
      <c r="C11" s="12"/>
      <c r="D11" s="12"/>
      <c r="E11" s="12"/>
      <c r="F11" s="13"/>
      <c r="G11" s="13"/>
      <c r="H11" s="14"/>
    </row>
    <row r="12" spans="1:8" ht="31.5">
      <c r="A12" s="25">
        <v>2</v>
      </c>
      <c r="B12" s="26" t="s">
        <v>6</v>
      </c>
      <c r="C12" s="26" t="s">
        <v>41</v>
      </c>
      <c r="D12" s="26" t="s">
        <v>106</v>
      </c>
      <c r="E12" s="25" t="s">
        <v>1</v>
      </c>
      <c r="F12" s="25">
        <v>6</v>
      </c>
      <c r="G12" s="24">
        <v>500000000</v>
      </c>
      <c r="H12" s="24">
        <f>G12*F12</f>
        <v>3000000000</v>
      </c>
    </row>
    <row r="13" spans="1:8" ht="299.25">
      <c r="A13" s="25"/>
      <c r="B13" s="35" t="s">
        <v>80</v>
      </c>
      <c r="C13" s="26"/>
      <c r="D13" s="26"/>
      <c r="E13" s="25"/>
      <c r="F13" s="25"/>
      <c r="G13" s="24"/>
      <c r="H13" s="24"/>
    </row>
    <row r="14" spans="1:8" ht="31.5">
      <c r="A14" s="25">
        <v>3</v>
      </c>
      <c r="B14" s="26" t="s">
        <v>107</v>
      </c>
      <c r="C14" s="26" t="s">
        <v>77</v>
      </c>
      <c r="D14" s="26" t="s">
        <v>79</v>
      </c>
      <c r="E14" s="25" t="s">
        <v>98</v>
      </c>
      <c r="F14" s="25">
        <v>2</v>
      </c>
      <c r="G14" s="24">
        <v>200000000</v>
      </c>
      <c r="H14" s="24">
        <f>G14*F14</f>
        <v>400000000</v>
      </c>
    </row>
    <row r="15" spans="1:8" ht="364.5" customHeight="1">
      <c r="A15" s="25"/>
      <c r="B15" s="35" t="s">
        <v>78</v>
      </c>
      <c r="C15" s="26"/>
      <c r="D15" s="26"/>
      <c r="E15" s="25"/>
      <c r="F15" s="25"/>
      <c r="G15" s="24"/>
      <c r="H15" s="24"/>
    </row>
    <row r="16" spans="1:8" ht="31.5">
      <c r="A16" s="25">
        <v>4</v>
      </c>
      <c r="B16" s="26" t="s">
        <v>3</v>
      </c>
      <c r="C16" s="26"/>
      <c r="D16" s="26" t="s">
        <v>81</v>
      </c>
      <c r="E16" s="25" t="s">
        <v>98</v>
      </c>
      <c r="F16" s="25">
        <v>60</v>
      </c>
      <c r="G16" s="24">
        <v>7000000</v>
      </c>
      <c r="H16" s="24">
        <f>G16*F16</f>
        <v>420000000</v>
      </c>
    </row>
    <row r="17" spans="1:11" ht="15.75">
      <c r="A17" s="25">
        <v>5</v>
      </c>
      <c r="B17" s="26" t="s">
        <v>7</v>
      </c>
      <c r="C17" s="26" t="s">
        <v>83</v>
      </c>
      <c r="D17" s="26" t="s">
        <v>47</v>
      </c>
      <c r="E17" s="25" t="s">
        <v>98</v>
      </c>
      <c r="F17" s="25">
        <v>2</v>
      </c>
      <c r="G17" s="24">
        <v>100000000</v>
      </c>
      <c r="H17" s="24">
        <f>G17*F17</f>
        <v>200000000</v>
      </c>
    </row>
    <row r="18" spans="1:11" ht="31.5">
      <c r="A18" s="25"/>
      <c r="B18" s="35" t="s">
        <v>82</v>
      </c>
      <c r="C18" s="26"/>
      <c r="D18" s="26"/>
      <c r="E18" s="25"/>
      <c r="F18" s="25"/>
      <c r="G18" s="24"/>
      <c r="H18" s="24"/>
    </row>
    <row r="19" spans="1:11" ht="30">
      <c r="A19" s="25">
        <v>6</v>
      </c>
      <c r="B19" s="26" t="s">
        <v>8</v>
      </c>
      <c r="C19" s="37" t="s">
        <v>85</v>
      </c>
      <c r="D19" s="26" t="s">
        <v>47</v>
      </c>
      <c r="E19" s="25" t="s">
        <v>98</v>
      </c>
      <c r="F19" s="25">
        <v>2</v>
      </c>
      <c r="G19" s="24">
        <v>650000000</v>
      </c>
      <c r="H19" s="24">
        <f t="shared" ref="H19:H27" si="0">G19*F19</f>
        <v>1300000000</v>
      </c>
    </row>
    <row r="20" spans="1:11" ht="78.75">
      <c r="A20" s="25"/>
      <c r="B20" s="35" t="s">
        <v>109</v>
      </c>
      <c r="C20" s="26"/>
      <c r="D20" s="26"/>
      <c r="E20" s="25"/>
      <c r="F20" s="25"/>
      <c r="G20" s="24"/>
      <c r="H20" s="24"/>
    </row>
    <row r="21" spans="1:11" ht="15.75">
      <c r="A21" s="25">
        <v>7</v>
      </c>
      <c r="B21" s="26" t="s">
        <v>5</v>
      </c>
      <c r="C21" s="26" t="s">
        <v>86</v>
      </c>
      <c r="D21" s="26" t="s">
        <v>47</v>
      </c>
      <c r="E21" s="25" t="s">
        <v>98</v>
      </c>
      <c r="F21" s="25">
        <v>4</v>
      </c>
      <c r="G21" s="24">
        <v>100000000</v>
      </c>
      <c r="H21" s="24">
        <f t="shared" si="0"/>
        <v>400000000</v>
      </c>
    </row>
    <row r="22" spans="1:11" ht="31.5">
      <c r="A22" s="25">
        <v>8</v>
      </c>
      <c r="B22" s="26" t="s">
        <v>11</v>
      </c>
      <c r="C22" s="26" t="s">
        <v>87</v>
      </c>
      <c r="D22" s="26" t="s">
        <v>47</v>
      </c>
      <c r="E22" s="25" t="s">
        <v>98</v>
      </c>
      <c r="F22" s="25">
        <v>2</v>
      </c>
      <c r="G22" s="24">
        <v>200000000</v>
      </c>
      <c r="H22" s="24">
        <f t="shared" si="0"/>
        <v>400000000</v>
      </c>
    </row>
    <row r="23" spans="1:11" ht="31.5">
      <c r="A23" s="25">
        <v>9</v>
      </c>
      <c r="B23" s="26" t="s">
        <v>9</v>
      </c>
      <c r="C23" s="26" t="s">
        <v>88</v>
      </c>
      <c r="D23" s="26" t="s">
        <v>47</v>
      </c>
      <c r="E23" s="25" t="s">
        <v>98</v>
      </c>
      <c r="F23" s="25">
        <v>10</v>
      </c>
      <c r="G23" s="24">
        <v>79000000</v>
      </c>
      <c r="H23" s="24">
        <f t="shared" si="0"/>
        <v>790000000</v>
      </c>
    </row>
    <row r="24" spans="1:11" ht="31.5">
      <c r="A24" s="25">
        <v>10</v>
      </c>
      <c r="B24" s="26" t="s">
        <v>10</v>
      </c>
      <c r="C24" s="26" t="s">
        <v>89</v>
      </c>
      <c r="D24" s="26" t="s">
        <v>47</v>
      </c>
      <c r="E24" s="25" t="s">
        <v>98</v>
      </c>
      <c r="F24" s="25">
        <v>2</v>
      </c>
      <c r="G24" s="24">
        <v>450000000</v>
      </c>
      <c r="H24" s="24">
        <f t="shared" si="0"/>
        <v>900000000</v>
      </c>
    </row>
    <row r="25" spans="1:11" ht="31.5">
      <c r="A25" s="25">
        <v>11</v>
      </c>
      <c r="B25" s="26" t="s">
        <v>12</v>
      </c>
      <c r="C25" s="26" t="s">
        <v>90</v>
      </c>
      <c r="D25" s="26" t="s">
        <v>47</v>
      </c>
      <c r="E25" s="25" t="s">
        <v>98</v>
      </c>
      <c r="F25" s="25">
        <v>20</v>
      </c>
      <c r="G25" s="24">
        <v>20000000</v>
      </c>
      <c r="H25" s="24">
        <f t="shared" si="0"/>
        <v>400000000</v>
      </c>
    </row>
    <row r="26" spans="1:11" ht="15.75">
      <c r="A26" s="25">
        <v>12</v>
      </c>
      <c r="B26" s="26" t="s">
        <v>110</v>
      </c>
      <c r="C26" s="26" t="s">
        <v>91</v>
      </c>
      <c r="D26" s="26" t="s">
        <v>47</v>
      </c>
      <c r="E26" s="25" t="s">
        <v>98</v>
      </c>
      <c r="F26" s="25">
        <v>4</v>
      </c>
      <c r="G26" s="24">
        <v>12000000</v>
      </c>
      <c r="H26" s="24">
        <f t="shared" si="0"/>
        <v>48000000</v>
      </c>
    </row>
    <row r="27" spans="1:11" ht="31.5">
      <c r="A27" s="25">
        <v>13</v>
      </c>
      <c r="B27" s="26" t="s">
        <v>111</v>
      </c>
      <c r="C27" s="26" t="s">
        <v>92</v>
      </c>
      <c r="D27" s="26"/>
      <c r="E27" s="25" t="s">
        <v>98</v>
      </c>
      <c r="F27" s="25">
        <v>4</v>
      </c>
      <c r="G27" s="24">
        <v>15000000</v>
      </c>
      <c r="H27" s="24">
        <f t="shared" si="0"/>
        <v>60000000</v>
      </c>
      <c r="K27" s="38"/>
    </row>
    <row r="28" spans="1:11" ht="31.5">
      <c r="A28" s="25">
        <v>14</v>
      </c>
      <c r="B28" s="26" t="s">
        <v>112</v>
      </c>
      <c r="C28" s="26" t="s">
        <v>93</v>
      </c>
      <c r="D28" s="26"/>
      <c r="E28" s="25" t="s">
        <v>98</v>
      </c>
      <c r="F28" s="25">
        <v>2</v>
      </c>
      <c r="G28" s="24">
        <v>130000000</v>
      </c>
      <c r="H28" s="24">
        <f>G28*F28</f>
        <v>260000000</v>
      </c>
    </row>
    <row r="29" spans="1:11" ht="15.75">
      <c r="A29" s="25">
        <v>15</v>
      </c>
      <c r="B29" s="26" t="s">
        <v>19</v>
      </c>
      <c r="C29" s="26"/>
      <c r="D29" s="26"/>
      <c r="E29" s="25" t="s">
        <v>98</v>
      </c>
      <c r="F29" s="25">
        <v>2</v>
      </c>
      <c r="G29" s="24">
        <v>35000000</v>
      </c>
      <c r="H29" s="24">
        <f t="shared" ref="H29:H35" si="1">G29*F29</f>
        <v>70000000</v>
      </c>
    </row>
    <row r="30" spans="1:11" ht="15.75">
      <c r="A30" s="25">
        <v>16</v>
      </c>
      <c r="B30" s="26" t="s">
        <v>113</v>
      </c>
      <c r="C30" s="26"/>
      <c r="D30" s="26"/>
      <c r="E30" s="25" t="s">
        <v>98</v>
      </c>
      <c r="F30" s="25">
        <v>5</v>
      </c>
      <c r="G30" s="24">
        <v>2400000</v>
      </c>
      <c r="H30" s="24">
        <f t="shared" si="1"/>
        <v>12000000</v>
      </c>
    </row>
    <row r="31" spans="1:11" ht="15.75">
      <c r="A31" s="25">
        <v>17</v>
      </c>
      <c r="B31" s="26" t="s">
        <v>114</v>
      </c>
      <c r="C31" s="26"/>
      <c r="D31" s="26"/>
      <c r="E31" s="25" t="s">
        <v>98</v>
      </c>
      <c r="F31" s="25">
        <v>5</v>
      </c>
      <c r="G31" s="24">
        <v>2000000</v>
      </c>
      <c r="H31" s="24">
        <f t="shared" si="1"/>
        <v>10000000</v>
      </c>
    </row>
    <row r="32" spans="1:11" ht="15.75">
      <c r="A32" s="25">
        <v>18</v>
      </c>
      <c r="B32" s="26" t="s">
        <v>115</v>
      </c>
      <c r="C32" s="26"/>
      <c r="D32" s="26"/>
      <c r="E32" s="25" t="s">
        <v>98</v>
      </c>
      <c r="F32" s="25">
        <v>5</v>
      </c>
      <c r="G32" s="24">
        <v>2000000</v>
      </c>
      <c r="H32" s="24">
        <f t="shared" si="1"/>
        <v>10000000</v>
      </c>
    </row>
    <row r="33" spans="1:8" ht="15.75">
      <c r="A33" s="25">
        <v>19</v>
      </c>
      <c r="B33" s="26" t="s">
        <v>116</v>
      </c>
      <c r="C33" s="26"/>
      <c r="D33" s="26"/>
      <c r="E33" s="25" t="s">
        <v>98</v>
      </c>
      <c r="F33" s="25">
        <v>10</v>
      </c>
      <c r="G33" s="24">
        <v>90000000</v>
      </c>
      <c r="H33" s="24">
        <f t="shared" si="1"/>
        <v>900000000</v>
      </c>
    </row>
    <row r="34" spans="1:8" ht="15.75">
      <c r="A34" s="25">
        <v>20</v>
      </c>
      <c r="B34" s="26" t="s">
        <v>117</v>
      </c>
      <c r="C34" s="26"/>
      <c r="D34" s="26"/>
      <c r="E34" s="25" t="s">
        <v>98</v>
      </c>
      <c r="F34" s="25">
        <v>10</v>
      </c>
      <c r="G34" s="24">
        <v>193500000</v>
      </c>
      <c r="H34" s="24">
        <f t="shared" si="1"/>
        <v>1935000000</v>
      </c>
    </row>
    <row r="35" spans="1:8" ht="28.5">
      <c r="A35" s="25">
        <v>21</v>
      </c>
      <c r="B35" s="26" t="s">
        <v>76</v>
      </c>
      <c r="C35" s="26" t="s">
        <v>74</v>
      </c>
      <c r="D35" s="36" t="s">
        <v>75</v>
      </c>
      <c r="E35" s="25" t="s">
        <v>108</v>
      </c>
      <c r="F35" s="25">
        <v>10</v>
      </c>
      <c r="G35" s="24">
        <v>290000000</v>
      </c>
      <c r="H35" s="24">
        <f t="shared" si="1"/>
        <v>2900000000</v>
      </c>
    </row>
    <row r="36" spans="1:8" s="19" customFormat="1" ht="15.75">
      <c r="A36" s="15" t="s">
        <v>43</v>
      </c>
      <c r="B36" s="16" t="s">
        <v>118</v>
      </c>
      <c r="C36" s="17"/>
      <c r="D36" s="17"/>
      <c r="E36" s="15"/>
      <c r="F36" s="15"/>
      <c r="G36" s="18"/>
      <c r="H36" s="18">
        <f>SUM(H37:H48)</f>
        <v>40000000000</v>
      </c>
    </row>
    <row r="37" spans="1:8" ht="15.75">
      <c r="A37" s="25">
        <v>1</v>
      </c>
      <c r="B37" s="26" t="s">
        <v>45</v>
      </c>
      <c r="C37" s="26" t="s">
        <v>46</v>
      </c>
      <c r="D37" s="26" t="s">
        <v>47</v>
      </c>
      <c r="E37" s="25" t="s">
        <v>98</v>
      </c>
      <c r="F37" s="25">
        <v>100</v>
      </c>
      <c r="G37" s="24">
        <v>40000000</v>
      </c>
      <c r="H37" s="24">
        <f>G37*F37</f>
        <v>4000000000</v>
      </c>
    </row>
    <row r="38" spans="1:8" ht="302.45" customHeight="1">
      <c r="A38" s="28"/>
      <c r="B38" s="31" t="s">
        <v>24</v>
      </c>
      <c r="C38" s="29"/>
      <c r="D38" s="29"/>
      <c r="E38" s="28"/>
      <c r="F38" s="28"/>
      <c r="G38" s="30"/>
      <c r="H38" s="30"/>
    </row>
    <row r="39" spans="1:8" ht="15.75">
      <c r="A39" s="25">
        <v>2</v>
      </c>
      <c r="B39" s="26" t="s">
        <v>48</v>
      </c>
      <c r="C39" s="26" t="s">
        <v>49</v>
      </c>
      <c r="D39" s="26" t="s">
        <v>47</v>
      </c>
      <c r="E39" s="25" t="s">
        <v>98</v>
      </c>
      <c r="F39" s="25">
        <v>100</v>
      </c>
      <c r="G39" s="24">
        <v>99000000</v>
      </c>
      <c r="H39" s="24">
        <f>G39*F39</f>
        <v>9900000000</v>
      </c>
    </row>
    <row r="40" spans="1:8" ht="204.75">
      <c r="A40" s="25"/>
      <c r="B40" s="31" t="s">
        <v>119</v>
      </c>
      <c r="C40" s="26"/>
      <c r="D40" s="26"/>
      <c r="E40" s="25"/>
      <c r="F40" s="25"/>
      <c r="G40" s="24"/>
      <c r="H40" s="24"/>
    </row>
    <row r="41" spans="1:8" ht="15.75">
      <c r="A41" s="25">
        <v>3</v>
      </c>
      <c r="B41" s="26" t="s">
        <v>50</v>
      </c>
      <c r="C41" s="26">
        <v>7201</v>
      </c>
      <c r="D41" s="26" t="s">
        <v>47</v>
      </c>
      <c r="E41" s="25" t="s">
        <v>98</v>
      </c>
      <c r="F41" s="25">
        <v>100</v>
      </c>
      <c r="G41" s="24">
        <v>165000000</v>
      </c>
      <c r="H41" s="24">
        <f t="shared" ref="H41:H55" si="2">G41*F41</f>
        <v>16500000000</v>
      </c>
    </row>
    <row r="42" spans="1:8" ht="133.5" customHeight="1">
      <c r="A42" s="25"/>
      <c r="B42" s="31" t="s">
        <v>120</v>
      </c>
      <c r="C42" s="26"/>
      <c r="D42" s="26"/>
      <c r="E42" s="25"/>
      <c r="F42" s="25"/>
      <c r="G42" s="24"/>
      <c r="H42" s="24"/>
    </row>
    <row r="43" spans="1:8" ht="31.5">
      <c r="A43" s="25">
        <v>4</v>
      </c>
      <c r="B43" s="26" t="s">
        <v>51</v>
      </c>
      <c r="C43" s="26" t="s">
        <v>68</v>
      </c>
      <c r="D43" s="26" t="s">
        <v>47</v>
      </c>
      <c r="E43" s="25" t="s">
        <v>98</v>
      </c>
      <c r="F43" s="25">
        <v>20</v>
      </c>
      <c r="G43" s="24">
        <v>70600000</v>
      </c>
      <c r="H43" s="24">
        <f t="shared" si="2"/>
        <v>1412000000</v>
      </c>
    </row>
    <row r="44" spans="1:8" ht="47.25">
      <c r="A44" s="25">
        <v>5</v>
      </c>
      <c r="B44" s="26" t="s">
        <v>52</v>
      </c>
      <c r="C44" s="26" t="s">
        <v>69</v>
      </c>
      <c r="D44" s="26" t="s">
        <v>70</v>
      </c>
      <c r="E44" s="25"/>
      <c r="F44" s="25">
        <v>20</v>
      </c>
      <c r="G44" s="24">
        <v>6500000</v>
      </c>
      <c r="H44" s="24">
        <f t="shared" si="2"/>
        <v>130000000</v>
      </c>
    </row>
    <row r="45" spans="1:8" ht="236.25">
      <c r="A45" s="25"/>
      <c r="B45" s="31" t="s">
        <v>121</v>
      </c>
      <c r="C45" s="26"/>
      <c r="D45" s="26"/>
      <c r="E45" s="25"/>
      <c r="F45" s="25"/>
      <c r="G45" s="24"/>
      <c r="H45" s="24"/>
    </row>
    <row r="46" spans="1:8" ht="31.5">
      <c r="A46" s="25">
        <v>6</v>
      </c>
      <c r="B46" s="26" t="s">
        <v>53</v>
      </c>
      <c r="C46" s="26" t="s">
        <v>71</v>
      </c>
      <c r="D46" s="26" t="s">
        <v>47</v>
      </c>
      <c r="E46" s="25" t="s">
        <v>98</v>
      </c>
      <c r="F46" s="25">
        <v>60</v>
      </c>
      <c r="G46" s="24">
        <v>76300000</v>
      </c>
      <c r="H46" s="24">
        <f t="shared" si="2"/>
        <v>4578000000</v>
      </c>
    </row>
    <row r="47" spans="1:8" ht="283.5">
      <c r="A47" s="25"/>
      <c r="B47" s="35" t="s">
        <v>122</v>
      </c>
      <c r="C47" s="26"/>
      <c r="D47" s="26"/>
      <c r="E47" s="25"/>
      <c r="F47" s="25"/>
      <c r="G47" s="24"/>
      <c r="H47" s="24"/>
    </row>
    <row r="48" spans="1:8" ht="15.75">
      <c r="A48" s="25">
        <v>7</v>
      </c>
      <c r="B48" s="26" t="s">
        <v>54</v>
      </c>
      <c r="C48" s="26">
        <v>3750</v>
      </c>
      <c r="D48" s="26" t="s">
        <v>47</v>
      </c>
      <c r="E48" s="25" t="s">
        <v>1</v>
      </c>
      <c r="F48" s="25">
        <v>30</v>
      </c>
      <c r="G48" s="24">
        <v>116000000</v>
      </c>
      <c r="H48" s="24">
        <f t="shared" si="2"/>
        <v>3480000000</v>
      </c>
    </row>
    <row r="49" spans="1:8" ht="63">
      <c r="A49" s="25"/>
      <c r="B49" s="35" t="s">
        <v>72</v>
      </c>
      <c r="C49" s="26"/>
      <c r="D49" s="26"/>
      <c r="E49" s="25"/>
      <c r="F49" s="25"/>
      <c r="G49" s="24"/>
      <c r="H49" s="24"/>
    </row>
    <row r="50" spans="1:8" s="19" customFormat="1" ht="15.75">
      <c r="A50" s="15" t="s">
        <v>55</v>
      </c>
      <c r="B50" s="16" t="s">
        <v>124</v>
      </c>
      <c r="C50" s="17"/>
      <c r="D50" s="17"/>
      <c r="E50" s="15" t="s">
        <v>125</v>
      </c>
      <c r="F50" s="15">
        <v>2</v>
      </c>
      <c r="G50" s="18"/>
      <c r="H50" s="18">
        <f>H51+H52</f>
        <v>5150000000</v>
      </c>
    </row>
    <row r="51" spans="1:8" ht="31.5">
      <c r="A51" s="25">
        <v>1</v>
      </c>
      <c r="B51" s="26" t="s">
        <v>23</v>
      </c>
      <c r="C51" s="26"/>
      <c r="D51" s="26" t="s">
        <v>129</v>
      </c>
      <c r="E51" s="25" t="s">
        <v>108</v>
      </c>
      <c r="F51" s="25">
        <v>100</v>
      </c>
      <c r="G51" s="24">
        <v>50000000</v>
      </c>
      <c r="H51" s="24">
        <f t="shared" si="2"/>
        <v>5000000000</v>
      </c>
    </row>
    <row r="52" spans="1:8" ht="31.5">
      <c r="A52" s="25">
        <v>2</v>
      </c>
      <c r="B52" s="26" t="s">
        <v>123</v>
      </c>
      <c r="C52" s="26" t="s">
        <v>67</v>
      </c>
      <c r="D52" s="26" t="s">
        <v>128</v>
      </c>
      <c r="E52" s="25" t="s">
        <v>98</v>
      </c>
      <c r="F52" s="25">
        <v>5</v>
      </c>
      <c r="G52" s="24">
        <v>30000000</v>
      </c>
      <c r="H52" s="24">
        <f t="shared" si="2"/>
        <v>150000000</v>
      </c>
    </row>
    <row r="53" spans="1:8" ht="409.5">
      <c r="A53" s="25"/>
      <c r="B53" s="35" t="s">
        <v>127</v>
      </c>
      <c r="C53" s="26"/>
      <c r="D53" s="26"/>
      <c r="E53" s="25"/>
      <c r="F53" s="25"/>
      <c r="G53" s="24"/>
      <c r="H53" s="24"/>
    </row>
    <row r="54" spans="1:8" s="19" customFormat="1" ht="15.75">
      <c r="A54" s="15" t="s">
        <v>94</v>
      </c>
      <c r="B54" s="16" t="s">
        <v>126</v>
      </c>
      <c r="C54" s="17"/>
      <c r="D54" s="17"/>
      <c r="E54" s="15" t="s">
        <v>125</v>
      </c>
      <c r="F54" s="15">
        <v>9</v>
      </c>
      <c r="G54" s="18">
        <f>G55*50</f>
        <v>1315000000</v>
      </c>
      <c r="H54" s="18">
        <f>H55</f>
        <v>11835000000</v>
      </c>
    </row>
    <row r="55" spans="1:8" ht="31.5">
      <c r="A55" s="28">
        <v>1</v>
      </c>
      <c r="B55" s="29" t="s">
        <v>59</v>
      </c>
      <c r="C55" s="29" t="s">
        <v>60</v>
      </c>
      <c r="D55" s="29" t="s">
        <v>106</v>
      </c>
      <c r="E55" s="28" t="s">
        <v>108</v>
      </c>
      <c r="F55" s="28">
        <v>450</v>
      </c>
      <c r="G55" s="30">
        <v>26300000</v>
      </c>
      <c r="H55" s="24">
        <f t="shared" si="2"/>
        <v>11835000000</v>
      </c>
    </row>
    <row r="56" spans="1:8" ht="126">
      <c r="A56" s="28"/>
      <c r="B56" s="32" t="s">
        <v>61</v>
      </c>
      <c r="C56" s="29"/>
      <c r="D56" s="29"/>
      <c r="E56" s="28"/>
      <c r="F56" s="28"/>
      <c r="G56" s="30"/>
      <c r="H56" s="30"/>
    </row>
    <row r="57" spans="1:8" s="19" customFormat="1" ht="15.75">
      <c r="A57" s="20"/>
      <c r="B57" s="33" t="s">
        <v>62</v>
      </c>
      <c r="C57" s="21"/>
      <c r="D57" s="21"/>
      <c r="E57" s="20"/>
      <c r="F57" s="20"/>
      <c r="G57" s="34"/>
      <c r="H57" s="34">
        <f>H54+H50+H36+H9</f>
        <v>72200000000</v>
      </c>
    </row>
  </sheetData>
  <mergeCells count="1">
    <mergeCell ref="A7:H7"/>
  </mergeCells>
  <pageMargins left="0.24" right="0.20866141699999999" top="0.49" bottom="0.24803149599999999" header="6.4960630000000005E-2" footer="6.4960630000000005E-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Quantri Mang MT</vt:lpstr>
      <vt:lpstr>Computer network administration</vt:lpstr>
      <vt:lpstr>'Computer network administration'!Print_Titles</vt:lpstr>
      <vt:lpstr>'Quantri Mang MT'!Print_Titles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CoHoa</cp:lastModifiedBy>
  <cp:lastPrinted>2019-11-13T01:52:56Z</cp:lastPrinted>
  <dcterms:created xsi:type="dcterms:W3CDTF">2017-10-14T03:10:58Z</dcterms:created>
  <dcterms:modified xsi:type="dcterms:W3CDTF">2020-01-13T01:43:08Z</dcterms:modified>
</cp:coreProperties>
</file>